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activeTab="0"/>
  </bookViews>
  <sheets>
    <sheet name="1. sz. mell." sheetId="1" r:id="rId1"/>
    <sheet name="2. sz. mell." sheetId="2" r:id="rId2"/>
    <sheet name="3.a. sz. mell.." sheetId="3" r:id="rId3"/>
    <sheet name="3.b sz. mell." sheetId="4" r:id="rId4"/>
    <sheet name="3.c. sz. mell." sheetId="5" r:id="rId5"/>
    <sheet name="3. d.sz. mell" sheetId="6" r:id="rId6"/>
    <sheet name="4.a.sz.mell" sheetId="7" r:id="rId7"/>
    <sheet name="4.b.sz.mell " sheetId="8" r:id="rId8"/>
    <sheet name="5.sz mell" sheetId="9" r:id="rId9"/>
    <sheet name="6.sz mell" sheetId="10" r:id="rId10"/>
    <sheet name="7. sz  mell" sheetId="11" r:id="rId11"/>
    <sheet name="8.sz.mell" sheetId="12" r:id="rId12"/>
    <sheet name="9. sz. mell" sheetId="13" r:id="rId13"/>
    <sheet name="10. sz. mell" sheetId="14" r:id="rId14"/>
    <sheet name="11. sz. mell" sheetId="15" r:id="rId15"/>
    <sheet name="12. sz. mell" sheetId="16" r:id="rId16"/>
    <sheet name="12 sz. mell" sheetId="17" r:id="rId17"/>
    <sheet name="12.a.sz.mell" sheetId="18" r:id="rId18"/>
    <sheet name="12.b. sz. mell" sheetId="19" r:id="rId19"/>
    <sheet name="12.c. sz. mell" sheetId="20" r:id="rId20"/>
  </sheets>
  <definedNames>
    <definedName name="_xlnm.Print_Area" localSheetId="13">'10. sz. mell'!$A$1:$H$11</definedName>
    <definedName name="_xlnm.Print_Area" localSheetId="17">'12.a.sz.mell'!$A$1:$D$36</definedName>
    <definedName name="_xlnm.Print_Area" localSheetId="18">'12.b. sz. mell'!$A$1:$D$36</definedName>
  </definedNames>
  <calcPr fullCalcOnLoad="1"/>
</workbook>
</file>

<file path=xl/sharedStrings.xml><?xml version="1.0" encoding="utf-8"?>
<sst xmlns="http://schemas.openxmlformats.org/spreadsheetml/2006/main" count="847" uniqueCount="462">
  <si>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</si>
  <si>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</si>
  <si>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</si>
  <si>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</si>
  <si>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</si>
  <si>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</si>
  <si>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</si>
  <si>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</si>
  <si>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</si>
  <si>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</si>
  <si>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</si>
  <si>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</si>
  <si>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</si>
  <si>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</si>
  <si>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</si>
  <si>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</si>
  <si>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</si>
  <si>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</si>
  <si>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</si>
  <si>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</si>
  <si>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</si>
  <si>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</si>
  <si>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</si>
  <si>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</si>
  <si>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</si>
  <si>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</si>
  <si>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</si>
  <si>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</si>
  <si>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</si>
  <si>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</si>
  <si>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</si>
  <si>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</si>
  <si>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</si>
  <si>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</si>
  <si>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</si>
  <si>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</si>
  <si>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</si>
  <si>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</si>
  <si>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</si>
  <si>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</si>
  <si>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</si>
  <si>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</si>
  <si>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</si>
  <si>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</si>
  <si>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</si>
  <si>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</si>
  <si>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</si>
  <si>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</si>
  <si>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</si>
  <si>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</si>
  <si>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</si>
  <si>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</si>
  <si>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</si>
  <si>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</si>
  <si>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</si>
  <si>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</si>
  <si>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</si>
  <si>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</si>
  <si>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</si>
  <si>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Céltámogatás</t>
  </si>
  <si>
    <t>Egyéb központi támogatás</t>
  </si>
  <si>
    <t>EU támogatás</t>
  </si>
  <si>
    <t>Pénzforgalom nélküli bevételek</t>
  </si>
  <si>
    <t>Kiadások</t>
  </si>
  <si>
    <t>Működési kiadások</t>
  </si>
  <si>
    <t>Társadalom és szociálpolitikai juttatások</t>
  </si>
  <si>
    <t>Felhalmozási célú kiadások</t>
  </si>
  <si>
    <t>Egyéb fejlesztési célú kiadások</t>
  </si>
  <si>
    <t>Általános tartalék</t>
  </si>
  <si>
    <t>Céltartalék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</si>
  <si>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</si>
  <si>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</si>
  <si>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</si>
  <si>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</si>
  <si>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</si>
  <si>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02</t>
  </si>
  <si>
    <t>Egészségügyi ellátás</t>
  </si>
  <si>
    <t>05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</si>
  <si>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</si>
  <si>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</si>
  <si>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</si>
  <si>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</si>
  <si>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</si>
  <si>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</si>
  <si>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</si>
  <si>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</si>
  <si>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Egyéb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</si>
  <si>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</si>
  <si>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</si>
  <si>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</si>
  <si>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</si>
  <si>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</si>
  <si>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pénzeszköz átadás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</si>
  <si>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</si>
  <si>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</si>
  <si>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</si>
  <si>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</si>
  <si>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</si>
  <si>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</si>
  <si>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Települési vízellátás</t>
  </si>
  <si>
    <t>Közvilágítási feladatok</t>
  </si>
  <si>
    <t>Szennyvízelvezetés</t>
  </si>
  <si>
    <t>Rendszeres szociális segély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</si>
  <si>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</si>
  <si>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</si>
  <si>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</si>
  <si>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</si>
  <si>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</si>
  <si>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</si>
  <si>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</si>
  <si>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</si>
  <si>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Finanszírozási bevételek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</si>
  <si>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</si>
  <si>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</si>
  <si>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</si>
  <si>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</si>
  <si>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</si>
  <si>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</si>
  <si>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</si>
  <si>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 xml:space="preserve">Címzett támogatás 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</si>
  <si>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</si>
  <si>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</si>
  <si>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</si>
  <si>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</si>
  <si>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Társadalom- és szociálpolitikai juttatások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</si>
  <si>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</si>
  <si>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</si>
  <si>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</si>
  <si>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</si>
  <si>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</si>
  <si>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</si>
  <si>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</si>
  <si>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</si>
  <si>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</si>
  <si>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</si>
  <si>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</si>
  <si>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</si>
  <si>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</si>
  <si>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</si>
  <si>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</si>
  <si>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</si>
  <si>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</si>
  <si>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</si>
  <si>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Eredeti
előirányzat</t>
  </si>
  <si>
    <t>Módosított
előirányzat</t>
  </si>
  <si>
    <t>Települési hulladék kezelés</t>
  </si>
  <si>
    <t>EGYSZERŰSÍTETT PÉNZFORGALMI JELENTÉS</t>
  </si>
  <si>
    <t>Felhalmozási kiadások</t>
  </si>
  <si>
    <t>Pénzforgalom nélküli kiadások</t>
  </si>
  <si>
    <t>Önkormányzatok sajátos működési bevételei</t>
  </si>
  <si>
    <t>Felhalmozási és tőke jellegű bevételek</t>
  </si>
  <si>
    <t>Dologi és egyéb folyó  kiadások</t>
  </si>
  <si>
    <t>Végleges pénzeszközátadás, egyéb támogatás</t>
  </si>
  <si>
    <t>Ellátottak pénzbeli juttatásai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</si>
  <si>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</si>
  <si>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</si>
  <si>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</si>
  <si>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</si>
  <si>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</si>
  <si>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</si>
  <si>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</si>
  <si>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</si>
  <si>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</si>
  <si>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</si>
  <si>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</si>
  <si>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</si>
  <si>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</si>
  <si>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</si>
  <si>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</si>
  <si>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</si>
  <si>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EU-s támogatásból megvalósuló projekt kiadásai</t>
  </si>
  <si>
    <t>Előirányzat-csoport</t>
  </si>
  <si>
    <t>Előirányzat-csoport, kiemelt előirányzat megnevezése</t>
  </si>
  <si>
    <t>Előirányzat</t>
  </si>
  <si>
    <t>Általános forgalmi adó-bevételek, visszatér.</t>
  </si>
  <si>
    <t>Előző évi vállalkozási eredmény igénybevétele</t>
  </si>
  <si>
    <t>Előző évi pénzmaradvány</t>
  </si>
  <si>
    <t>Intézményi beruházás</t>
  </si>
  <si>
    <t>Cél-, címzett támogatás</t>
  </si>
  <si>
    <t>Területi kiegyenlítést szolg. Fejl. Célú támogatás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</si>
  <si>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</si>
  <si>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</si>
  <si>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</si>
  <si>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</si>
  <si>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</si>
  <si>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</si>
  <si>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</si>
  <si>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2008 évi</t>
  </si>
  <si>
    <t>2008. évi</t>
  </si>
  <si>
    <t>Felhalmozási célú hitelek kamata</t>
  </si>
  <si>
    <t>V. Egyéb kiadások (körjegyzőség finanszírozása)</t>
  </si>
  <si>
    <t>Egyéb közp.támogatás (jövedelempótló támog.kieg.)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</si>
  <si>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</si>
  <si>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</si>
  <si>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</si>
  <si>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</si>
  <si>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bevételek, átvett pénzeszk.</t>
  </si>
  <si>
    <t>Működési célú támogatásért. bev.</t>
  </si>
  <si>
    <t>Fejlesztési célú támogatásért. bev.</t>
  </si>
  <si>
    <t>Működési célú támogatásértékű kiadás</t>
  </si>
  <si>
    <t>Támogatásértékű bevételek</t>
  </si>
  <si>
    <t>Működési célú támog. ért. Bev.</t>
  </si>
  <si>
    <t>Fejlesztési célú támog. ért. Bev.</t>
  </si>
  <si>
    <t>Támogatásértékű kiadások</t>
  </si>
  <si>
    <t>Támogatásértékű bevétel</t>
  </si>
  <si>
    <t>Működési célú támogatásértékű bevétel</t>
  </si>
  <si>
    <t>Fejlesztési célú támogatásértékű bevétel</t>
  </si>
  <si>
    <t>Működ. célú támog.ért. kiadás, pénze.átad</t>
  </si>
  <si>
    <t>Működési célú támogatásértékű bevételek</t>
  </si>
  <si>
    <t>Fejlesztési célú támogatásértékű bevételek</t>
  </si>
  <si>
    <t>2008. évi 
 ei.</t>
  </si>
  <si>
    <t>2008. évi 
teljesítés</t>
  </si>
  <si>
    <t>Felhalmozási célú támogatásértékű bevétel</t>
  </si>
  <si>
    <t>Felhalmozási célú hiteltörlesztés</t>
  </si>
  <si>
    <t>Felhalmozási célú hitel felvétel</t>
  </si>
  <si>
    <t>Felhasználás
2007. XII.31-ig</t>
  </si>
  <si>
    <t>2008.évi
 ei.</t>
  </si>
  <si>
    <t>2008. évi
teljesítés</t>
  </si>
  <si>
    <t>Köztemető fenntartás</t>
  </si>
  <si>
    <t>Községgazdálkodás</t>
  </si>
  <si>
    <t>Saját ingatlan hasznosítása</t>
  </si>
  <si>
    <t>Rendszeres pénzbeli ellátás</t>
  </si>
  <si>
    <t>Eseti pénzbeli ellátás</t>
  </si>
  <si>
    <t>Iskola fenntartása</t>
  </si>
  <si>
    <t>Óvodai ellátás</t>
  </si>
  <si>
    <t>Családi napközi</t>
  </si>
  <si>
    <t>Közművelődési civil szervezetek támogatása</t>
  </si>
  <si>
    <t>ebből közcélú támogatás</t>
  </si>
  <si>
    <t>Egyéb fejlesztési célú kiadások (tartalék)</t>
  </si>
  <si>
    <t>Teljesítés %-a</t>
  </si>
  <si>
    <t>Céljellegű decentralizált támogatás, vis major</t>
  </si>
  <si>
    <t>Támogatásért. bev. helyi önkormányzatoktól</t>
  </si>
  <si>
    <t>Függő, átfutó bevételek</t>
  </si>
  <si>
    <t>Szociális gondoskodás (853233, 853255, 853311, 853333, 853344, 853355)</t>
  </si>
  <si>
    <t>Eseti pénzbeni gyermekvédelmi ellátás</t>
  </si>
  <si>
    <t>%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</si>
  <si>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</si>
  <si>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</si>
  <si>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</si>
  <si>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</si>
  <si>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</si>
  <si>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</si>
  <si>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</si>
  <si>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Önkormányzat működési bevételei</t>
  </si>
  <si>
    <t>EGYSZERŰSÍTETT PÉNZMARADVÁNY-KIMUTATÁS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</si>
  <si>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</si>
  <si>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</si>
  <si>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</si>
  <si>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</si>
  <si>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</si>
  <si>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</si>
  <si>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</si>
  <si>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</si>
  <si>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</si>
  <si>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</si>
  <si>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</si>
  <si>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</si>
  <si>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</si>
  <si>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</si>
  <si>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</si>
  <si>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az egészségbiztosítási alapból folyósított pénzeszköz maradványa</t>
  </si>
  <si>
    <t>Tényleges bevétel</t>
  </si>
  <si>
    <t>Adott kedvezmé-nyek összege</t>
  </si>
  <si>
    <t>Gépjárműadó</t>
  </si>
  <si>
    <t>Talajterhelési díj</t>
  </si>
  <si>
    <t>Összesen:</t>
  </si>
  <si>
    <t>Hitel jellege</t>
  </si>
  <si>
    <t>Felvétel
éve</t>
  </si>
  <si>
    <t xml:space="preserve">Lejárat 
éve </t>
  </si>
  <si>
    <t>Állomány december 31-én</t>
  </si>
  <si>
    <t>2008.</t>
  </si>
  <si>
    <t>2009.</t>
  </si>
  <si>
    <t>2010.</t>
  </si>
  <si>
    <t xml:space="preserve">Működési célú </t>
  </si>
  <si>
    <t>Rövid lej. felhalmozási célú</t>
  </si>
  <si>
    <t>Kötvény</t>
  </si>
  <si>
    <t>Hosszú lejáratú felhalmozási célú</t>
  </si>
  <si>
    <t>Kötelezettség
jogcíme</t>
  </si>
  <si>
    <t>Kötelezettség- 
vállalás 
éve</t>
  </si>
  <si>
    <t>2007. elötti
teljesítés</t>
  </si>
  <si>
    <t>2007. évi
teljesítés</t>
  </si>
  <si>
    <t>Kötelezettségek a következő években</t>
  </si>
  <si>
    <t>Összesen</t>
  </si>
  <si>
    <t>2010. 
után</t>
  </si>
  <si>
    <t xml:space="preserve"> (6+7+8+9)</t>
  </si>
  <si>
    <t>Működési célú
hiteltörlesztés (tőke+kamat)</t>
  </si>
  <si>
    <t>............................</t>
  </si>
  <si>
    <t>Kamat</t>
  </si>
  <si>
    <t>Beruházás célonként</t>
  </si>
  <si>
    <t>Felújítás feladatonként</t>
  </si>
  <si>
    <t>Összesen (1+4+7+9)</t>
  </si>
  <si>
    <t>VAGYONKIMUTATÁS</t>
  </si>
  <si>
    <t>a mérlegben értékben kimutatott eszközökről és forrásokról</t>
  </si>
  <si>
    <t>ezer Ft-ban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</si>
  <si>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</si>
  <si>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</si>
  <si>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</si>
  <si>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</si>
  <si>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</si>
  <si>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</si>
  <si>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</si>
  <si>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</si>
  <si>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</si>
  <si>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</si>
  <si>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</si>
  <si>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</si>
  <si>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</si>
  <si>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</si>
  <si>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</si>
  <si>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</si>
  <si>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</si>
  <si>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</si>
  <si>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</si>
  <si>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</si>
  <si>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-</t>
  </si>
  <si>
    <t xml:space="preserve">   b/ Korlátozottan forgalomképes ingatlanok</t>
  </si>
  <si>
    <t xml:space="preserve">      4. Egyéb építmények</t>
  </si>
  <si>
    <t xml:space="preserve">      5. Korlátozottan forgalomképes ingatlanhoz kapcs. vagyonért. Jog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</si>
  <si>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</si>
  <si>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</si>
  <si>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</si>
  <si>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</si>
  <si>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</si>
  <si>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</si>
  <si>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</si>
  <si>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</si>
  <si>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</si>
  <si>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</si>
  <si>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</si>
  <si>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</si>
  <si>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</si>
  <si>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</si>
  <si>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</si>
  <si>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</si>
  <si>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</si>
  <si>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</si>
  <si>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</si>
  <si>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</si>
  <si>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</si>
  <si>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</si>
  <si>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</si>
  <si>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</si>
  <si>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</si>
  <si>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</si>
  <si>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</si>
  <si>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 xml:space="preserve"> IV. Pénzeszközök</t>
  </si>
  <si>
    <t xml:space="preserve"> V. Egyéb aktív pénzügyi elszámolások </t>
  </si>
  <si>
    <t>B) Forgószközök összesen</t>
  </si>
  <si>
    <t>Eszközök össszesen</t>
  </si>
  <si>
    <t>FORRÁSOK</t>
  </si>
  <si>
    <t>Előző év   (nyitó)</t>
  </si>
  <si>
    <t>Változás
%-a</t>
  </si>
  <si>
    <t xml:space="preserve">1. Induló tőke </t>
  </si>
  <si>
    <t xml:space="preserve">2. Tőkeváltozások </t>
  </si>
  <si>
    <t>3. Értékesítési tartalék</t>
  </si>
  <si>
    <t xml:space="preserve"> - 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</si>
  <si>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</si>
  <si>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</si>
  <si>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</si>
  <si>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</si>
  <si>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</si>
  <si>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</si>
  <si>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</si>
  <si>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</si>
  <si>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</si>
  <si>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</si>
  <si>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</si>
  <si>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</si>
  <si>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</si>
  <si>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II Rövid lejáratú kötelezettségek összesen</t>
  </si>
  <si>
    <t>1. Rövid lejáratú kölcsönök</t>
  </si>
  <si>
    <t>2. Rövid lejáratú hitelek</t>
  </si>
  <si>
    <t xml:space="preserve">    - működési hitel</t>
  </si>
  <si>
    <t xml:space="preserve">    - fejlesztési hitel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</si>
  <si>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</si>
  <si>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</si>
  <si>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</si>
  <si>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</si>
  <si>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</si>
  <si>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</si>
  <si>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</si>
  <si>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</si>
  <si>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lakbér túlfizetés</t>
  </si>
  <si>
    <t xml:space="preserve">            - egyéb</t>
  </si>
  <si>
    <t xml:space="preserve">III. Egyéb passzív pénzügyi elszámolások </t>
  </si>
  <si>
    <t xml:space="preserve">F) Kötelezettségek összesen </t>
  </si>
  <si>
    <t xml:space="preserve">Források összesen </t>
  </si>
  <si>
    <t>Mennyiség
(db)</t>
  </si>
  <si>
    <t>29.</t>
  </si>
  <si>
    <t>30.</t>
  </si>
  <si>
    <t>31.</t>
  </si>
  <si>
    <t>32.</t>
  </si>
  <si>
    <t>33.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</si>
  <si>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</si>
  <si>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</si>
  <si>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</si>
  <si>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</si>
  <si>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</si>
  <si>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</si>
  <si>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</si>
  <si>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</si>
  <si>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/ könyvtári kötetek/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</si>
  <si>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</si>
  <si>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</si>
  <si>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</si>
  <si>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</si>
  <si>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</si>
  <si>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</si>
  <si>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2008.ÉV</t>
  </si>
  <si>
    <t>Függő, átfutó, kiegyenlítő kiadások</t>
  </si>
  <si>
    <t>Egyéb folyó kiadások  /kamat nélkül/</t>
  </si>
  <si>
    <t xml:space="preserve"> </t>
  </si>
  <si>
    <t>Felhalmozási célú pénzeszköz átvétel</t>
  </si>
  <si>
    <t>Kiegészítések, visszatérülések</t>
  </si>
  <si>
    <t>Kölcsön visszatérülés</t>
  </si>
  <si>
    <t>Magánszem. Kommun. Adója</t>
  </si>
  <si>
    <t>Hitel kamat</t>
  </si>
  <si>
    <t>FÁCÁNKERT  KÖZSÉG ÖNKORMÁNYZATÁNAK</t>
  </si>
  <si>
    <t>2008. december 31.</t>
  </si>
  <si>
    <t>Felhalmozási célú hitel törlesztés</t>
  </si>
  <si>
    <t>MFB hitel /szennyvízberuházás/</t>
  </si>
  <si>
    <t>MFB hitel /szennyvizberuházás/</t>
  </si>
  <si>
    <t>2011.</t>
  </si>
  <si>
    <t>FÁCÁNKERT KÖZSÉG ÖNKORMÁNYZATA</t>
  </si>
  <si>
    <t>Útfelujítás Zrinyi utca</t>
  </si>
  <si>
    <t>Iskolánál szennyvízcsatornára való rákötés</t>
  </si>
  <si>
    <t>Számítógép vásárlás /könyvtár/</t>
  </si>
  <si>
    <t>Szennyvízberuházás /bank költség/</t>
  </si>
  <si>
    <t>Videókamera vásárlás</t>
  </si>
  <si>
    <t>Zöldterület kialakítás játszótérnél /TEKI pályázat/</t>
  </si>
  <si>
    <t>Hírdetőtábla, utcanév jelző táblák elkészítése</t>
  </si>
  <si>
    <t>Számítógépes program /viziközmű/ beszerzése</t>
  </si>
  <si>
    <t>Önkormányzati igazgatási feladatok</t>
  </si>
  <si>
    <t>Közutak üzemeltetése, útfenntartás</t>
  </si>
  <si>
    <t>Kisebbségi önkormányzatok tevékenysége</t>
  </si>
  <si>
    <t>Könyvtári tevékenység</t>
  </si>
  <si>
    <t>Művelődési házak tevékenysége</t>
  </si>
  <si>
    <t>Egyéb kulturális tevékenység</t>
  </si>
  <si>
    <t>Szociális étkeztetés</t>
  </si>
  <si>
    <t>Sportcélok és feladatok</t>
  </si>
  <si>
    <t>Házi segítségnyújtás</t>
  </si>
  <si>
    <t>Függő, átfutó, kiegyenlitő kiadás</t>
  </si>
  <si>
    <t>Hitel visszafizetés /működési célú/</t>
  </si>
  <si>
    <t>3/a</t>
  </si>
  <si>
    <t>számú melléklet</t>
  </si>
  <si>
    <t>Fácánkert Község Önkormányzata</t>
  </si>
  <si>
    <t>Igazgatási feladatok /751153/</t>
  </si>
  <si>
    <t>Finanszírozás bevételei</t>
  </si>
  <si>
    <t>Kölcsön nyújtás</t>
  </si>
  <si>
    <t>Fácánkert KözségÖnkormányzata</t>
  </si>
  <si>
    <t>3.b. sz. melléklet</t>
  </si>
  <si>
    <t>3.c. sz. melléklet</t>
  </si>
  <si>
    <t>3.d. sz. melléklet</t>
  </si>
  <si>
    <t>Művelődési és sportfeladatok</t>
  </si>
  <si>
    <t>Fácánkert Község Önkormányzatának Címrendje</t>
  </si>
  <si>
    <t>Művelődési, sportfeladatok/921815,921925, 923127,924014,801214/</t>
  </si>
  <si>
    <t>Város és községgazdálkodás /452025,701015,751845,751856,751878,901116</t>
  </si>
  <si>
    <t>2008. én</t>
  </si>
  <si>
    <t>2008. ÉV</t>
  </si>
  <si>
    <t>Hitel törlesztés</t>
  </si>
  <si>
    <t>Átvett pénzeszköz /non profit szervtől/</t>
  </si>
  <si>
    <t>Ért. tárgyi eszk. Áfa befizetés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</si>
</sst>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</numFmts>
  <fonts count="7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4"/>
      <name val="Times New Roman CE"/>
      <family val="1"/>
    </font>
    <font>
      <sz val="14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dark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58">
      <alignment/>
      <protection/>
    </xf>
    <xf numFmtId="0" fontId="0" fillId="0" borderId="0" xfId="58" applyFont="1">
      <alignment/>
      <protection/>
    </xf>
    <xf numFmtId="0" fontId="12" fillId="0" borderId="0" xfId="58" applyFont="1">
      <alignment/>
      <protection/>
    </xf>
    <xf numFmtId="0" fontId="0" fillId="0" borderId="0" xfId="58" applyFont="1" applyFill="1">
      <alignment/>
      <protection/>
    </xf>
    <xf numFmtId="164" fontId="6" fillId="0" borderId="16" xfId="58" applyNumberFormat="1" applyFont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6" fillId="0" borderId="0" xfId="58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164" fontId="7" fillId="0" borderId="14" xfId="0" applyNumberFormat="1" applyFont="1" applyBorder="1" applyAlignment="1" applyProtection="1">
      <alignment horizontal="center" vertical="center" wrapText="1"/>
      <protection/>
    </xf>
    <xf numFmtId="164" fontId="7" fillId="0" borderId="15" xfId="0" applyNumberFormat="1" applyFont="1" applyBorder="1" applyAlignment="1" applyProtection="1">
      <alignment horizontal="center" vertical="center" wrapText="1"/>
      <protection/>
    </xf>
    <xf numFmtId="164" fontId="7" fillId="0" borderId="13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Alignment="1">
      <alignment horizontal="right" vertical="center" wrapText="1"/>
    </xf>
    <xf numFmtId="0" fontId="1" fillId="0" borderId="0" xfId="59" applyFont="1" applyFill="1" applyAlignment="1" applyProtection="1">
      <alignment horizontal="centerContinuous" vertical="center"/>
      <protection locked="0"/>
    </xf>
    <xf numFmtId="0" fontId="16" fillId="0" borderId="0" xfId="59" applyFont="1" applyFill="1">
      <alignment/>
      <protection/>
    </xf>
    <xf numFmtId="0" fontId="6" fillId="0" borderId="0" xfId="59" applyFont="1" applyAlignment="1">
      <alignment horizontal="centerContinuous" vertical="center"/>
      <protection/>
    </xf>
    <xf numFmtId="0" fontId="3" fillId="0" borderId="0" xfId="59" applyFont="1" applyAlignment="1">
      <alignment horizontal="centerContinuous" vertical="center"/>
      <protection/>
    </xf>
    <xf numFmtId="0" fontId="16" fillId="0" borderId="0" xfId="59" applyFont="1">
      <alignment/>
      <protection/>
    </xf>
    <xf numFmtId="0" fontId="15" fillId="0" borderId="0" xfId="59">
      <alignment/>
      <protection/>
    </xf>
    <xf numFmtId="0" fontId="0" fillId="0" borderId="0" xfId="59" applyFont="1">
      <alignment/>
      <protection/>
    </xf>
    <xf numFmtId="0" fontId="3" fillId="0" borderId="0" xfId="59" applyFont="1" applyFill="1" applyAlignment="1">
      <alignment horizontal="centerContinuous"/>
      <protection/>
    </xf>
    <xf numFmtId="0" fontId="3" fillId="0" borderId="0" xfId="59" applyFont="1" applyFill="1" applyAlignment="1">
      <alignment horizontal="centerContinuous" vertical="top"/>
      <protection/>
    </xf>
    <xf numFmtId="0" fontId="6" fillId="0" borderId="0" xfId="59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17" fillId="0" borderId="0" xfId="59" applyFont="1">
      <alignment/>
      <protection/>
    </xf>
    <xf numFmtId="0" fontId="15" fillId="0" borderId="0" xfId="59" applyAlignment="1">
      <alignment vertical="center"/>
      <protection/>
    </xf>
    <xf numFmtId="0" fontId="18" fillId="0" borderId="0" xfId="59" applyFont="1" applyAlignment="1">
      <alignment vertical="center"/>
      <protection/>
    </xf>
    <xf numFmtId="0" fontId="18" fillId="0" borderId="0" xfId="59" applyFont="1" applyFill="1" applyAlignment="1">
      <alignment vertical="center"/>
      <protection/>
    </xf>
    <xf numFmtId="0" fontId="19" fillId="0" borderId="0" xfId="0" applyFont="1" applyAlignment="1">
      <alignment/>
    </xf>
    <xf numFmtId="180" fontId="0" fillId="0" borderId="24" xfId="59" applyNumberFormat="1" applyFont="1" applyBorder="1" applyAlignment="1">
      <alignment horizontal="center" vertical="center"/>
      <protection/>
    </xf>
    <xf numFmtId="180" fontId="0" fillId="0" borderId="19" xfId="59" applyNumberFormat="1" applyFont="1" applyBorder="1" applyAlignment="1">
      <alignment horizontal="center" vertical="center"/>
      <protection/>
    </xf>
    <xf numFmtId="180" fontId="0" fillId="0" borderId="25" xfId="59" applyNumberFormat="1" applyFont="1" applyBorder="1" applyAlignment="1">
      <alignment horizontal="center" vertical="center"/>
      <protection/>
    </xf>
    <xf numFmtId="180" fontId="5" fillId="33" borderId="11" xfId="59" applyNumberFormat="1" applyFont="1" applyFill="1" applyBorder="1" applyAlignment="1">
      <alignment horizontal="center" vertical="center"/>
      <protection/>
    </xf>
    <xf numFmtId="180" fontId="0" fillId="0" borderId="21" xfId="59" applyNumberFormat="1" applyFont="1" applyFill="1" applyBorder="1" applyAlignment="1">
      <alignment horizontal="center" vertical="center"/>
      <protection/>
    </xf>
    <xf numFmtId="180" fontId="0" fillId="0" borderId="25" xfId="59" applyNumberFormat="1" applyFont="1" applyFill="1" applyBorder="1" applyAlignment="1">
      <alignment horizontal="center" vertical="center"/>
      <protection/>
    </xf>
    <xf numFmtId="180" fontId="0" fillId="0" borderId="21" xfId="59" applyNumberFormat="1" applyFont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 quotePrefix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164" fontId="12" fillId="0" borderId="33" xfId="0" applyNumberFormat="1" applyFont="1" applyBorder="1" applyAlignment="1">
      <alignment horizontal="left" vertical="center" wrapText="1" indent="1"/>
    </xf>
    <xf numFmtId="164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6" xfId="0" applyNumberFormat="1" applyFont="1" applyBorder="1" applyAlignment="1" applyProtection="1">
      <alignment vertical="center" wrapText="1"/>
      <protection locked="0"/>
    </xf>
    <xf numFmtId="164" fontId="12" fillId="0" borderId="35" xfId="0" applyNumberFormat="1" applyFont="1" applyBorder="1" applyAlignment="1" applyProtection="1">
      <alignment vertical="center" wrapText="1"/>
      <protection locked="0"/>
    </xf>
    <xf numFmtId="164" fontId="12" fillId="0" borderId="33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12" xfId="0" applyNumberFormat="1" applyFont="1" applyFill="1" applyBorder="1" applyAlignment="1">
      <alignment vertical="center" wrapText="1"/>
    </xf>
    <xf numFmtId="164" fontId="7" fillId="33" borderId="14" xfId="0" applyNumberFormat="1" applyFont="1" applyFill="1" applyBorder="1" applyAlignment="1">
      <alignment horizontal="left" vertical="center" wrapText="1" indent="1"/>
    </xf>
    <xf numFmtId="164" fontId="12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36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7" fillId="34" borderId="10" xfId="0" applyNumberFormat="1" applyFont="1" applyFill="1" applyBorder="1" applyAlignment="1">
      <alignment vertical="center" wrapText="1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2" fillId="0" borderId="21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12" fillId="0" borderId="25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183" fontId="12" fillId="0" borderId="20" xfId="59" applyNumberFormat="1" applyFont="1" applyBorder="1" applyAlignment="1" applyProtection="1">
      <alignment vertical="center"/>
      <protection locked="0"/>
    </xf>
    <xf numFmtId="183" fontId="12" fillId="0" borderId="26" xfId="59" applyNumberFormat="1" applyFont="1" applyBorder="1" applyAlignment="1" applyProtection="1">
      <alignment vertical="center"/>
      <protection locked="0"/>
    </xf>
    <xf numFmtId="0" fontId="4" fillId="0" borderId="23" xfId="59" applyFont="1" applyBorder="1" applyAlignment="1">
      <alignment horizontal="center" vertical="center"/>
      <protection/>
    </xf>
    <xf numFmtId="183" fontId="14" fillId="33" borderId="10" xfId="59" applyNumberFormat="1" applyFont="1" applyFill="1" applyBorder="1" applyAlignment="1">
      <alignment vertical="center"/>
      <protection/>
    </xf>
    <xf numFmtId="183" fontId="12" fillId="0" borderId="22" xfId="59" applyNumberFormat="1" applyFont="1" applyBorder="1" applyAlignment="1" applyProtection="1">
      <alignment vertical="center"/>
      <protection locked="0"/>
    </xf>
    <xf numFmtId="0" fontId="12" fillId="0" borderId="23" xfId="59" applyFont="1" applyBorder="1" applyAlignment="1">
      <alignment horizontal="left" vertical="center" indent="1"/>
      <protection/>
    </xf>
    <xf numFmtId="0" fontId="12" fillId="0" borderId="20" xfId="59" applyFont="1" applyBorder="1" applyAlignment="1">
      <alignment horizontal="left" vertical="center" indent="1"/>
      <protection/>
    </xf>
    <xf numFmtId="0" fontId="12" fillId="0" borderId="26" xfId="59" applyFont="1" applyBorder="1" applyAlignment="1">
      <alignment horizontal="left" vertical="center" indent="1"/>
      <protection/>
    </xf>
    <xf numFmtId="0" fontId="14" fillId="33" borderId="10" xfId="59" applyFont="1" applyFill="1" applyBorder="1" applyAlignment="1">
      <alignment horizontal="left" vertical="center" indent="1"/>
      <protection/>
    </xf>
    <xf numFmtId="0" fontId="12" fillId="0" borderId="22" xfId="59" applyFont="1" applyFill="1" applyBorder="1" applyAlignment="1">
      <alignment horizontal="left" vertical="center" indent="1"/>
      <protection/>
    </xf>
    <xf numFmtId="0" fontId="12" fillId="0" borderId="26" xfId="59" applyFont="1" applyFill="1" applyBorder="1" applyAlignment="1">
      <alignment horizontal="left" vertical="center" indent="1"/>
      <protection/>
    </xf>
    <xf numFmtId="0" fontId="12" fillId="0" borderId="22" xfId="59" applyFont="1" applyBorder="1" applyAlignment="1">
      <alignment horizontal="left" vertical="center" indent="1"/>
      <protection/>
    </xf>
    <xf numFmtId="0" fontId="12" fillId="0" borderId="20" xfId="59" applyFont="1" applyBorder="1" applyAlignment="1" quotePrefix="1">
      <alignment horizontal="left" vertical="center" indent="1"/>
      <protection/>
    </xf>
    <xf numFmtId="180" fontId="5" fillId="33" borderId="19" xfId="59" applyNumberFormat="1" applyFont="1" applyFill="1" applyBorder="1" applyAlignment="1">
      <alignment horizontal="center" vertical="center"/>
      <protection/>
    </xf>
    <xf numFmtId="0" fontId="14" fillId="33" borderId="20" xfId="59" applyFont="1" applyFill="1" applyBorder="1" applyAlignment="1">
      <alignment horizontal="left" vertical="center" indent="1"/>
      <protection/>
    </xf>
    <xf numFmtId="183" fontId="14" fillId="33" borderId="20" xfId="59" applyNumberFormat="1" applyFont="1" applyFill="1" applyBorder="1" applyAlignment="1">
      <alignment vertical="center"/>
      <protection/>
    </xf>
    <xf numFmtId="180" fontId="5" fillId="33" borderId="24" xfId="59" applyNumberFormat="1" applyFont="1" applyFill="1" applyBorder="1" applyAlignment="1">
      <alignment horizontal="center" vertical="center"/>
      <protection/>
    </xf>
    <xf numFmtId="0" fontId="14" fillId="33" borderId="23" xfId="59" applyFont="1" applyFill="1" applyBorder="1" applyAlignment="1">
      <alignment horizontal="left" vertical="center" indent="1"/>
      <protection/>
    </xf>
    <xf numFmtId="180" fontId="5" fillId="33" borderId="36" xfId="59" applyNumberFormat="1" applyFont="1" applyFill="1" applyBorder="1" applyAlignment="1">
      <alignment horizontal="center" vertical="center"/>
      <protection/>
    </xf>
    <xf numFmtId="0" fontId="14" fillId="33" borderId="37" xfId="59" applyFont="1" applyFill="1" applyBorder="1" applyAlignment="1">
      <alignment horizontal="left" vertical="center" indent="1"/>
      <protection/>
    </xf>
    <xf numFmtId="180" fontId="5" fillId="33" borderId="38" xfId="59" applyNumberFormat="1" applyFont="1" applyFill="1" applyBorder="1" applyAlignment="1">
      <alignment horizontal="center" vertical="center"/>
      <protection/>
    </xf>
    <xf numFmtId="0" fontId="14" fillId="33" borderId="39" xfId="59" applyFont="1" applyFill="1" applyBorder="1" applyAlignment="1">
      <alignment horizontal="left" vertical="center" indent="1"/>
      <protection/>
    </xf>
    <xf numFmtId="0" fontId="14" fillId="33" borderId="10" xfId="59" applyFont="1" applyFill="1" applyBorder="1" applyAlignment="1">
      <alignment horizontal="left" vertical="center" wrapText="1" indent="1"/>
      <protection/>
    </xf>
    <xf numFmtId="180" fontId="5" fillId="33" borderId="14" xfId="59" applyNumberFormat="1" applyFont="1" applyFill="1" applyBorder="1" applyAlignment="1">
      <alignment horizontal="center" vertical="center"/>
      <protection/>
    </xf>
    <xf numFmtId="0" fontId="14" fillId="33" borderId="15" xfId="59" applyFont="1" applyFill="1" applyBorder="1" applyAlignment="1">
      <alignment horizontal="left" vertical="center" inden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 locked="0"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183" fontId="12" fillId="0" borderId="32" xfId="0" applyNumberFormat="1" applyFont="1" applyBorder="1" applyAlignment="1" applyProtection="1">
      <alignment horizontal="right" vertical="center" wrapText="1" indent="1"/>
      <protection locked="0"/>
    </xf>
    <xf numFmtId="183" fontId="12" fillId="0" borderId="40" xfId="0" applyNumberFormat="1" applyFont="1" applyBorder="1" applyAlignment="1" applyProtection="1">
      <alignment horizontal="right" vertical="center" wrapText="1" indent="1"/>
      <protection locked="0"/>
    </xf>
    <xf numFmtId="183" fontId="12" fillId="0" borderId="35" xfId="0" applyNumberFormat="1" applyFont="1" applyBorder="1" applyAlignment="1" applyProtection="1">
      <alignment horizontal="right" vertical="center" wrapText="1" indent="1"/>
      <protection locked="0"/>
    </xf>
    <xf numFmtId="183" fontId="12" fillId="33" borderId="12" xfId="0" applyNumberFormat="1" applyFont="1" applyFill="1" applyBorder="1" applyAlignment="1">
      <alignment horizontal="right" vertical="center" wrapText="1" indent="1"/>
    </xf>
    <xf numFmtId="183" fontId="12" fillId="0" borderId="23" xfId="59" applyNumberFormat="1" applyFont="1" applyBorder="1" applyAlignment="1" applyProtection="1">
      <alignment horizontal="right" vertical="center"/>
      <protection locked="0"/>
    </xf>
    <xf numFmtId="183" fontId="12" fillId="0" borderId="20" xfId="59" applyNumberFormat="1" applyFont="1" applyBorder="1" applyAlignment="1" applyProtection="1">
      <alignment horizontal="right" vertical="center"/>
      <protection locked="0"/>
    </xf>
    <xf numFmtId="183" fontId="12" fillId="0" borderId="26" xfId="59" applyNumberFormat="1" applyFont="1" applyBorder="1" applyAlignment="1" applyProtection="1">
      <alignment horizontal="right" vertical="center"/>
      <protection locked="0"/>
    </xf>
    <xf numFmtId="183" fontId="14" fillId="33" borderId="10" xfId="59" applyNumberFormat="1" applyFont="1" applyFill="1" applyBorder="1" applyAlignment="1" applyProtection="1">
      <alignment vertical="center"/>
      <protection/>
    </xf>
    <xf numFmtId="183" fontId="14" fillId="33" borderId="23" xfId="59" applyNumberFormat="1" applyFont="1" applyFill="1" applyBorder="1" applyAlignment="1" applyProtection="1">
      <alignment vertical="center"/>
      <protection/>
    </xf>
    <xf numFmtId="183" fontId="14" fillId="33" borderId="37" xfId="59" applyNumberFormat="1" applyFont="1" applyFill="1" applyBorder="1" applyAlignment="1" applyProtection="1">
      <alignment vertical="center"/>
      <protection/>
    </xf>
    <xf numFmtId="183" fontId="14" fillId="33" borderId="39" xfId="59" applyNumberFormat="1" applyFont="1" applyFill="1" applyBorder="1" applyAlignment="1" applyProtection="1">
      <alignment vertical="center"/>
      <protection/>
    </xf>
    <xf numFmtId="183" fontId="14" fillId="33" borderId="15" xfId="59" applyNumberFormat="1" applyFont="1" applyFill="1" applyBorder="1" applyAlignment="1" applyProtection="1">
      <alignment vertical="center"/>
      <protection/>
    </xf>
    <xf numFmtId="0" fontId="12" fillId="0" borderId="41" xfId="58" applyFont="1" applyFill="1" applyBorder="1" applyAlignment="1" applyProtection="1">
      <alignment horizontal="left" vertical="center" wrapText="1" indent="1"/>
      <protection/>
    </xf>
    <xf numFmtId="0" fontId="12" fillId="0" borderId="20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33" borderId="38" xfId="58" applyFont="1" applyFill="1" applyBorder="1" applyAlignment="1" applyProtection="1">
      <alignment horizontal="center" vertical="center" wrapText="1"/>
      <protection/>
    </xf>
    <xf numFmtId="0" fontId="7" fillId="33" borderId="39" xfId="58" applyFont="1" applyFill="1" applyBorder="1" applyAlignment="1" applyProtection="1">
      <alignment vertical="center" wrapText="1"/>
      <protection/>
    </xf>
    <xf numFmtId="0" fontId="7" fillId="33" borderId="11" xfId="58" applyFont="1" applyFill="1" applyBorder="1" applyAlignment="1" applyProtection="1">
      <alignment horizontal="center" vertical="center" wrapText="1"/>
      <protection/>
    </xf>
    <xf numFmtId="0" fontId="7" fillId="33" borderId="10" xfId="58" applyFont="1" applyFill="1" applyBorder="1" applyAlignment="1" applyProtection="1">
      <alignment vertical="center" wrapText="1"/>
      <protection/>
    </xf>
    <xf numFmtId="0" fontId="12" fillId="33" borderId="11" xfId="58" applyFont="1" applyFill="1" applyBorder="1" applyAlignment="1" applyProtection="1">
      <alignment horizontal="center" vertical="center" wrapText="1"/>
      <protection/>
    </xf>
    <xf numFmtId="0" fontId="12" fillId="0" borderId="33" xfId="58" applyFont="1" applyFill="1" applyBorder="1" applyAlignment="1" applyProtection="1">
      <alignment horizontal="center" vertical="center" wrapText="1"/>
      <protection/>
    </xf>
    <xf numFmtId="0" fontId="12" fillId="0" borderId="19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21" xfId="58" applyFont="1" applyFill="1" applyBorder="1" applyAlignment="1" applyProtection="1">
      <alignment horizontal="center" vertical="center" wrapTex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horizontal="left" indent="1"/>
      <protection/>
    </xf>
    <xf numFmtId="0" fontId="12" fillId="0" borderId="26" xfId="58" applyFont="1" applyFill="1" applyBorder="1" applyAlignment="1" applyProtection="1">
      <alignment horizontal="left" vertical="center" wrapText="1" indent="1"/>
      <protection/>
    </xf>
    <xf numFmtId="0" fontId="14" fillId="33" borderId="10" xfId="58" applyFont="1" applyFill="1" applyBorder="1" applyAlignment="1" applyProtection="1">
      <alignment vertical="center" wrapText="1"/>
      <protection/>
    </xf>
    <xf numFmtId="0" fontId="7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Protection="1">
      <alignment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164" fontId="6" fillId="0" borderId="16" xfId="58" applyNumberFormat="1" applyFont="1" applyFill="1" applyBorder="1" applyAlignment="1" applyProtection="1">
      <alignment horizontal="centerContinuous" vertical="center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42" xfId="58" applyFont="1" applyFill="1" applyBorder="1" applyAlignment="1" applyProtection="1">
      <alignment horizontal="left" vertical="center" wrapText="1" indent="1"/>
      <protection/>
    </xf>
    <xf numFmtId="164" fontId="7" fillId="33" borderId="39" xfId="58" applyNumberFormat="1" applyFont="1" applyFill="1" applyBorder="1" applyAlignment="1" applyProtection="1">
      <alignment vertical="center" wrapText="1"/>
      <protection/>
    </xf>
    <xf numFmtId="164" fontId="12" fillId="0" borderId="23" xfId="58" applyNumberFormat="1" applyFont="1" applyFill="1" applyBorder="1" applyAlignment="1" applyProtection="1">
      <alignment vertical="center" wrapText="1"/>
      <protection locked="0"/>
    </xf>
    <xf numFmtId="164" fontId="12" fillId="0" borderId="20" xfId="58" applyNumberFormat="1" applyFont="1" applyFill="1" applyBorder="1" applyAlignment="1" applyProtection="1">
      <alignment vertical="center" wrapText="1"/>
      <protection locked="0"/>
    </xf>
    <xf numFmtId="164" fontId="12" fillId="0" borderId="26" xfId="58" applyNumberFormat="1" applyFont="1" applyFill="1" applyBorder="1" applyAlignment="1" applyProtection="1">
      <alignment vertical="center" wrapText="1"/>
      <protection locked="0"/>
    </xf>
    <xf numFmtId="164" fontId="7" fillId="33" borderId="10" xfId="58" applyNumberFormat="1" applyFont="1" applyFill="1" applyBorder="1" applyAlignment="1" applyProtection="1">
      <alignment vertical="center" wrapText="1"/>
      <protection locked="0"/>
    </xf>
    <xf numFmtId="164" fontId="7" fillId="33" borderId="10" xfId="58" applyNumberFormat="1" applyFont="1" applyFill="1" applyBorder="1" applyAlignment="1" applyProtection="1">
      <alignment vertical="center" wrapText="1"/>
      <protection/>
    </xf>
    <xf numFmtId="164" fontId="12" fillId="0" borderId="22" xfId="58" applyNumberFormat="1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quotePrefix="1">
      <alignment horizontal="right" vertical="center"/>
    </xf>
    <xf numFmtId="0" fontId="4" fillId="0" borderId="29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horizontal="centerContinuous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 indent="1"/>
      <protection/>
    </xf>
    <xf numFmtId="164" fontId="12" fillId="0" borderId="25" xfId="0" applyNumberFormat="1" applyFont="1" applyBorder="1" applyAlignment="1" applyProtection="1">
      <alignment horizontal="left" vertical="center" wrapText="1"/>
      <protection locked="0"/>
    </xf>
    <xf numFmtId="164" fontId="12" fillId="0" borderId="47" xfId="0" applyNumberFormat="1" applyFont="1" applyBorder="1" applyAlignment="1" applyProtection="1">
      <alignment vertical="center" wrapText="1"/>
      <protection locked="0"/>
    </xf>
    <xf numFmtId="164" fontId="12" fillId="0" borderId="2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64" fontId="7" fillId="34" borderId="10" xfId="0" applyNumberFormat="1" applyFont="1" applyFill="1" applyBorder="1" applyAlignment="1" applyProtection="1">
      <alignment vertical="center" wrapText="1"/>
      <protection/>
    </xf>
    <xf numFmtId="0" fontId="12" fillId="0" borderId="26" xfId="59" applyFont="1" applyBorder="1" applyAlignment="1" quotePrefix="1">
      <alignment horizontal="left" vertical="center" indent="3"/>
      <protection/>
    </xf>
    <xf numFmtId="164" fontId="12" fillId="0" borderId="41" xfId="58" applyNumberFormat="1" applyFont="1" applyFill="1" applyBorder="1" applyAlignment="1" applyProtection="1">
      <alignment vertical="center" wrapText="1"/>
      <protection locked="0"/>
    </xf>
    <xf numFmtId="164" fontId="12" fillId="0" borderId="20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41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37" xfId="58" applyNumberFormat="1" applyFont="1" applyBorder="1" applyAlignment="1" applyProtection="1">
      <alignment horizontal="center" vertical="center" wrapText="1"/>
      <protection locked="0"/>
    </xf>
    <xf numFmtId="164" fontId="4" fillId="0" borderId="37" xfId="58" applyNumberFormat="1" applyFont="1" applyBorder="1" applyAlignment="1">
      <alignment horizontal="center" vertical="center" wrapText="1"/>
      <protection/>
    </xf>
    <xf numFmtId="164" fontId="7" fillId="0" borderId="10" xfId="58" applyNumberFormat="1" applyFont="1" applyBorder="1" applyAlignment="1" applyProtection="1">
      <alignment horizontal="center" vertical="center" wrapText="1"/>
      <protection locked="0"/>
    </xf>
    <xf numFmtId="164" fontId="14" fillId="33" borderId="10" xfId="58" applyNumberFormat="1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164" fontId="3" fillId="0" borderId="0" xfId="58" applyNumberFormat="1" applyFont="1" applyFill="1">
      <alignment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 locked="0"/>
    </xf>
    <xf numFmtId="164" fontId="6" fillId="0" borderId="16" xfId="58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8" applyNumberFormat="1">
      <alignment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2" fillId="0" borderId="48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164" fontId="7" fillId="0" borderId="10" xfId="58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" fontId="12" fillId="0" borderId="20" xfId="0" applyNumberFormat="1" applyFont="1" applyFill="1" applyBorder="1" applyAlignment="1" applyProtection="1">
      <alignment vertical="center" wrapText="1"/>
      <protection locked="0"/>
    </xf>
    <xf numFmtId="1" fontId="12" fillId="0" borderId="20" xfId="0" applyNumberFormat="1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83" fontId="12" fillId="34" borderId="20" xfId="59" applyNumberFormat="1" applyFont="1" applyFill="1" applyBorder="1" applyAlignment="1" applyProtection="1">
      <alignment vertical="center"/>
      <protection/>
    </xf>
    <xf numFmtId="183" fontId="14" fillId="36" borderId="15" xfId="59" applyNumberFormat="1" applyFont="1" applyFill="1" applyBorder="1" applyAlignment="1" applyProtection="1">
      <alignment vertical="center"/>
      <protection/>
    </xf>
    <xf numFmtId="0" fontId="12" fillId="0" borderId="20" xfId="59" applyFont="1" applyBorder="1" applyAlignment="1">
      <alignment horizontal="left" vertical="center" indent="3"/>
      <protection/>
    </xf>
    <xf numFmtId="0" fontId="4" fillId="0" borderId="2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64" fontId="14" fillId="33" borderId="49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4" fillId="33" borderId="49" xfId="0" applyNumberFormat="1" applyFont="1" applyFill="1" applyBorder="1" applyAlignment="1">
      <alignment vertical="center" wrapText="1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7" fillId="33" borderId="49" xfId="0" applyNumberFormat="1" applyFont="1" applyFill="1" applyBorder="1" applyAlignment="1">
      <alignment vertical="center" wrapText="1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164" fontId="6" fillId="0" borderId="31" xfId="0" applyNumberFormat="1" applyFont="1" applyFill="1" applyBorder="1" applyAlignment="1">
      <alignment horizontal="left" vertical="center" wrapText="1"/>
    </xf>
    <xf numFmtId="164" fontId="12" fillId="0" borderId="31" xfId="0" applyNumberFormat="1" applyFont="1" applyFill="1" applyBorder="1" applyAlignment="1">
      <alignment vertical="center" wrapText="1"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4" fillId="33" borderId="10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33" borderId="10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83" fontId="12" fillId="0" borderId="22" xfId="59" applyNumberFormat="1" applyFont="1" applyFill="1" applyBorder="1" applyAlignment="1" applyProtection="1">
      <alignment vertical="center"/>
      <protection locked="0"/>
    </xf>
    <xf numFmtId="183" fontId="12" fillId="0" borderId="26" xfId="59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 wrapText="1" indent="1"/>
    </xf>
    <xf numFmtId="164" fontId="4" fillId="0" borderId="51" xfId="58" applyNumberFormat="1" applyFont="1" applyBorder="1" applyAlignment="1" applyProtection="1">
      <alignment horizontal="center" vertical="center" wrapText="1"/>
      <protection locked="0"/>
    </xf>
    <xf numFmtId="0" fontId="4" fillId="0" borderId="43" xfId="58" applyFont="1" applyBorder="1" applyAlignment="1">
      <alignment horizontal="center" wrapText="1"/>
      <protection/>
    </xf>
    <xf numFmtId="164" fontId="7" fillId="0" borderId="49" xfId="58" applyNumberFormat="1" applyFont="1" applyBorder="1" applyAlignment="1" applyProtection="1">
      <alignment horizontal="center" vertical="center" wrapText="1"/>
      <protection locked="0"/>
    </xf>
    <xf numFmtId="164" fontId="7" fillId="0" borderId="49" xfId="58" applyNumberFormat="1" applyFont="1" applyFill="1" applyBorder="1" applyAlignment="1" applyProtection="1">
      <alignment vertical="center" wrapText="1"/>
      <protection locked="0"/>
    </xf>
    <xf numFmtId="164" fontId="12" fillId="0" borderId="52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58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8" applyNumberFormat="1" applyFont="1" applyFill="1" applyBorder="1" applyAlignment="1" applyProtection="1">
      <alignment vertical="center" wrapText="1"/>
      <protection locked="0"/>
    </xf>
    <xf numFmtId="164" fontId="12" fillId="0" borderId="52" xfId="58" applyNumberFormat="1" applyFont="1" applyFill="1" applyBorder="1" applyAlignment="1" applyProtection="1">
      <alignment vertical="center" wrapText="1"/>
      <protection locked="0"/>
    </xf>
    <xf numFmtId="164" fontId="12" fillId="0" borderId="47" xfId="58" applyNumberFormat="1" applyFont="1" applyFill="1" applyBorder="1" applyAlignment="1" applyProtection="1">
      <alignment vertical="center" wrapText="1"/>
      <protection locked="0"/>
    </xf>
    <xf numFmtId="164" fontId="12" fillId="0" borderId="34" xfId="58" applyNumberFormat="1" applyFont="1" applyFill="1" applyBorder="1" applyAlignment="1" applyProtection="1">
      <alignment vertical="center" wrapText="1"/>
      <protection locked="0"/>
    </xf>
    <xf numFmtId="0" fontId="7" fillId="0" borderId="53" xfId="58" applyFont="1" applyBorder="1" applyAlignment="1">
      <alignment horizontal="center"/>
      <protection/>
    </xf>
    <xf numFmtId="0" fontId="7" fillId="0" borderId="12" xfId="0" applyFont="1" applyBorder="1" applyAlignment="1">
      <alignment horizontal="center" vertical="center" wrapText="1"/>
    </xf>
    <xf numFmtId="9" fontId="12" fillId="0" borderId="40" xfId="70" applyFont="1" applyFill="1" applyBorder="1" applyAlignment="1">
      <alignment vertical="center" wrapText="1"/>
    </xf>
    <xf numFmtId="9" fontId="12" fillId="0" borderId="32" xfId="70" applyFont="1" applyFill="1" applyBorder="1" applyAlignment="1">
      <alignment vertical="center" wrapText="1"/>
    </xf>
    <xf numFmtId="9" fontId="12" fillId="0" borderId="35" xfId="70" applyFont="1" applyFill="1" applyBorder="1" applyAlignment="1">
      <alignment vertical="center" wrapText="1"/>
    </xf>
    <xf numFmtId="9" fontId="7" fillId="33" borderId="12" xfId="70" applyFont="1" applyFill="1" applyBorder="1" applyAlignment="1">
      <alignment vertical="center" wrapText="1"/>
    </xf>
    <xf numFmtId="164" fontId="14" fillId="33" borderId="31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 locked="0"/>
    </xf>
    <xf numFmtId="164" fontId="12" fillId="0" borderId="55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0" fontId="0" fillId="0" borderId="57" xfId="0" applyBorder="1" applyAlignment="1">
      <alignment vertical="center" wrapText="1"/>
    </xf>
    <xf numFmtId="9" fontId="0" fillId="0" borderId="40" xfId="70" applyFont="1" applyBorder="1" applyAlignment="1">
      <alignment vertical="center" wrapText="1"/>
    </xf>
    <xf numFmtId="9" fontId="0" fillId="0" borderId="12" xfId="70" applyFont="1" applyBorder="1" applyAlignment="1">
      <alignment vertical="center" wrapText="1"/>
    </xf>
    <xf numFmtId="9" fontId="0" fillId="0" borderId="58" xfId="70" applyFont="1" applyBorder="1" applyAlignment="1">
      <alignment vertical="center" wrapText="1"/>
    </xf>
    <xf numFmtId="9" fontId="0" fillId="33" borderId="12" xfId="70" applyFont="1" applyFill="1" applyBorder="1" applyAlignment="1">
      <alignment vertical="center" wrapText="1"/>
    </xf>
    <xf numFmtId="9" fontId="13" fillId="33" borderId="12" xfId="70" applyFont="1" applyFill="1" applyBorder="1" applyAlignment="1">
      <alignment vertical="center" wrapText="1"/>
    </xf>
    <xf numFmtId="9" fontId="4" fillId="33" borderId="12" xfId="70" applyFont="1" applyFill="1" applyBorder="1" applyAlignment="1">
      <alignment vertical="center" wrapText="1"/>
    </xf>
    <xf numFmtId="9" fontId="8" fillId="33" borderId="12" xfId="70" applyFont="1" applyFill="1" applyBorder="1" applyAlignment="1">
      <alignment vertical="center" wrapText="1"/>
    </xf>
    <xf numFmtId="0" fontId="6" fillId="0" borderId="59" xfId="0" applyFont="1" applyBorder="1" applyAlignment="1">
      <alignment horizontal="left" vertical="center" wrapText="1"/>
    </xf>
    <xf numFmtId="9" fontId="5" fillId="33" borderId="12" xfId="70" applyFont="1" applyFill="1" applyBorder="1" applyAlignment="1">
      <alignment vertical="center" wrapText="1"/>
    </xf>
    <xf numFmtId="9" fontId="8" fillId="0" borderId="12" xfId="70" applyFont="1" applyBorder="1" applyAlignment="1">
      <alignment vertical="center" wrapText="1"/>
    </xf>
    <xf numFmtId="0" fontId="4" fillId="0" borderId="28" xfId="0" applyFont="1" applyFill="1" applyBorder="1" applyAlignment="1" quotePrefix="1">
      <alignment vertical="center"/>
    </xf>
    <xf numFmtId="0" fontId="4" fillId="0" borderId="43" xfId="0" applyFont="1" applyFill="1" applyBorder="1" applyAlignment="1" quotePrefix="1">
      <alignment vertical="center"/>
    </xf>
    <xf numFmtId="9" fontId="13" fillId="0" borderId="12" xfId="70" applyFont="1" applyFill="1" applyBorder="1" applyAlignment="1">
      <alignment vertical="center" wrapText="1"/>
    </xf>
    <xf numFmtId="9" fontId="12" fillId="0" borderId="40" xfId="70" applyFont="1" applyBorder="1" applyAlignment="1">
      <alignment vertical="center" wrapText="1"/>
    </xf>
    <xf numFmtId="9" fontId="12" fillId="0" borderId="58" xfId="70" applyFont="1" applyBorder="1" applyAlignment="1">
      <alignment vertical="center" wrapText="1"/>
    </xf>
    <xf numFmtId="164" fontId="12" fillId="0" borderId="23" xfId="0" applyNumberFormat="1" applyFont="1" applyBorder="1" applyAlignment="1">
      <alignment vertical="center" wrapText="1"/>
    </xf>
    <xf numFmtId="9" fontId="12" fillId="0" borderId="46" xfId="70" applyFont="1" applyBorder="1" applyAlignment="1" applyProtection="1">
      <alignment vertical="center" wrapText="1"/>
      <protection locked="0"/>
    </xf>
    <xf numFmtId="164" fontId="12" fillId="0" borderId="20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9" fontId="12" fillId="0" borderId="40" xfId="70" applyFont="1" applyBorder="1" applyAlignment="1" applyProtection="1">
      <alignment vertical="center" wrapText="1"/>
      <protection locked="0"/>
    </xf>
    <xf numFmtId="164" fontId="4" fillId="0" borderId="49" xfId="0" applyNumberFormat="1" applyFont="1" applyBorder="1" applyAlignment="1">
      <alignment horizontal="center" vertical="center" wrapText="1"/>
    </xf>
    <xf numFmtId="164" fontId="12" fillId="33" borderId="50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>
      <alignment vertical="center" wrapText="1"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18" xfId="58" applyNumberFormat="1" applyFont="1" applyFill="1" applyBorder="1" applyAlignment="1" applyProtection="1">
      <alignment vertical="center" wrapText="1"/>
      <protection locked="0"/>
    </xf>
    <xf numFmtId="9" fontId="12" fillId="33" borderId="12" xfId="70" applyFont="1" applyFill="1" applyBorder="1" applyAlignment="1">
      <alignment vertical="center" wrapText="1"/>
    </xf>
    <xf numFmtId="9" fontId="12" fillId="0" borderId="53" xfId="70" applyFont="1" applyBorder="1" applyAlignment="1">
      <alignment vertical="center" wrapText="1"/>
    </xf>
    <xf numFmtId="9" fontId="12" fillId="0" borderId="12" xfId="70" applyFont="1" applyBorder="1" applyAlignment="1">
      <alignment vertical="center" wrapText="1"/>
    </xf>
    <xf numFmtId="9" fontId="7" fillId="33" borderId="12" xfId="58" applyNumberFormat="1" applyFont="1" applyFill="1" applyBorder="1">
      <alignment/>
      <protection/>
    </xf>
    <xf numFmtId="9" fontId="12" fillId="0" borderId="58" xfId="58" applyNumberFormat="1" applyFont="1" applyBorder="1">
      <alignment/>
      <protection/>
    </xf>
    <xf numFmtId="9" fontId="12" fillId="0" borderId="40" xfId="58" applyNumberFormat="1" applyFont="1" applyBorder="1">
      <alignment/>
      <protection/>
    </xf>
    <xf numFmtId="9" fontId="12" fillId="0" borderId="32" xfId="58" applyNumberFormat="1" applyFont="1" applyBorder="1">
      <alignment/>
      <protection/>
    </xf>
    <xf numFmtId="9" fontId="12" fillId="0" borderId="35" xfId="58" applyNumberFormat="1" applyFont="1" applyBorder="1">
      <alignment/>
      <protection/>
    </xf>
    <xf numFmtId="9" fontId="12" fillId="0" borderId="28" xfId="58" applyNumberFormat="1" applyFont="1" applyFill="1" applyBorder="1">
      <alignment/>
      <protection/>
    </xf>
    <xf numFmtId="9" fontId="12" fillId="0" borderId="32" xfId="58" applyNumberFormat="1" applyFont="1" applyFill="1" applyBorder="1">
      <alignment/>
      <protection/>
    </xf>
    <xf numFmtId="9" fontId="12" fillId="0" borderId="12" xfId="58" applyNumberFormat="1" applyFont="1" applyBorder="1">
      <alignment/>
      <protection/>
    </xf>
    <xf numFmtId="9" fontId="12" fillId="0" borderId="28" xfId="70" applyFont="1" applyFill="1" applyBorder="1" applyAlignment="1">
      <alignment vertical="center" wrapText="1"/>
    </xf>
    <xf numFmtId="9" fontId="12" fillId="0" borderId="43" xfId="70" applyFont="1" applyFill="1" applyBorder="1" applyAlignment="1">
      <alignment vertical="center" wrapText="1"/>
    </xf>
    <xf numFmtId="9" fontId="12" fillId="0" borderId="59" xfId="70" applyFont="1" applyBorder="1" applyAlignment="1">
      <alignment vertical="center" wrapText="1"/>
    </xf>
    <xf numFmtId="9" fontId="0" fillId="0" borderId="59" xfId="70" applyFont="1" applyBorder="1" applyAlignment="1">
      <alignment vertical="center" wrapText="1"/>
    </xf>
    <xf numFmtId="9" fontId="12" fillId="0" borderId="31" xfId="70" applyFont="1" applyBorder="1" applyAlignment="1">
      <alignment vertical="center" wrapText="1"/>
    </xf>
    <xf numFmtId="9" fontId="0" fillId="0" borderId="31" xfId="70" applyFont="1" applyBorder="1" applyAlignment="1">
      <alignment vertical="center" wrapText="1"/>
    </xf>
    <xf numFmtId="0" fontId="21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2" fillId="0" borderId="0" xfId="57" applyFont="1" applyAlignment="1">
      <alignment/>
      <protection/>
    </xf>
    <xf numFmtId="0" fontId="23" fillId="0" borderId="0" xfId="57" applyFont="1">
      <alignment/>
      <protection/>
    </xf>
    <xf numFmtId="0" fontId="21" fillId="0" borderId="60" xfId="57" applyFont="1" applyBorder="1" applyAlignment="1">
      <alignment horizontal="center"/>
      <protection/>
    </xf>
    <xf numFmtId="0" fontId="21" fillId="0" borderId="61" xfId="57" applyFont="1" applyBorder="1">
      <alignment/>
      <protection/>
    </xf>
    <xf numFmtId="0" fontId="21" fillId="0" borderId="61" xfId="57" applyFont="1" applyBorder="1" applyAlignment="1">
      <alignment horizontal="center"/>
      <protection/>
    </xf>
    <xf numFmtId="0" fontId="21" fillId="0" borderId="62" xfId="57" applyFont="1" applyBorder="1">
      <alignment/>
      <protection/>
    </xf>
    <xf numFmtId="0" fontId="21" fillId="0" borderId="63" xfId="57" applyFont="1" applyBorder="1" applyAlignment="1">
      <alignment horizontal="center"/>
      <protection/>
    </xf>
    <xf numFmtId="0" fontId="21" fillId="0" borderId="22" xfId="57" applyFont="1" applyBorder="1">
      <alignment/>
      <protection/>
    </xf>
    <xf numFmtId="0" fontId="21" fillId="0" borderId="22" xfId="57" applyFont="1" applyBorder="1" applyAlignment="1">
      <alignment horizontal="center"/>
      <protection/>
    </xf>
    <xf numFmtId="0" fontId="21" fillId="0" borderId="64" xfId="57" applyFont="1" applyBorder="1">
      <alignment/>
      <protection/>
    </xf>
    <xf numFmtId="0" fontId="21" fillId="0" borderId="65" xfId="57" applyFont="1" applyBorder="1" applyAlignment="1">
      <alignment horizontal="center"/>
      <protection/>
    </xf>
    <xf numFmtId="0" fontId="21" fillId="0" borderId="20" xfId="57" applyFont="1" applyBorder="1">
      <alignment/>
      <protection/>
    </xf>
    <xf numFmtId="0" fontId="20" fillId="0" borderId="20" xfId="57" applyBorder="1" applyAlignment="1">
      <alignment horizontal="center"/>
      <protection/>
    </xf>
    <xf numFmtId="0" fontId="21" fillId="0" borderId="66" xfId="57" applyFont="1" applyBorder="1">
      <alignment/>
      <protection/>
    </xf>
    <xf numFmtId="0" fontId="24" fillId="0" borderId="66" xfId="57" applyFont="1" applyBorder="1">
      <alignment/>
      <protection/>
    </xf>
    <xf numFmtId="0" fontId="20" fillId="0" borderId="66" xfId="57" applyFont="1" applyBorder="1">
      <alignment/>
      <protection/>
    </xf>
    <xf numFmtId="0" fontId="20" fillId="0" borderId="66" xfId="57" applyBorder="1">
      <alignment/>
      <protection/>
    </xf>
    <xf numFmtId="0" fontId="21" fillId="0" borderId="67" xfId="57" applyFont="1" applyBorder="1" applyAlignment="1">
      <alignment horizontal="center"/>
      <protection/>
    </xf>
    <xf numFmtId="0" fontId="21" fillId="0" borderId="68" xfId="57" applyFont="1" applyBorder="1">
      <alignment/>
      <protection/>
    </xf>
    <xf numFmtId="0" fontId="20" fillId="0" borderId="68" xfId="57" applyBorder="1" applyAlignment="1">
      <alignment horizontal="center"/>
      <protection/>
    </xf>
    <xf numFmtId="0" fontId="20" fillId="0" borderId="69" xfId="57" applyBorder="1">
      <alignment/>
      <protection/>
    </xf>
    <xf numFmtId="0" fontId="24" fillId="0" borderId="0" xfId="57" applyFont="1" applyAlignment="1">
      <alignment horizontal="right"/>
      <protection/>
    </xf>
    <xf numFmtId="0" fontId="6" fillId="0" borderId="0" xfId="59" applyFont="1" applyFill="1" applyAlignment="1">
      <alignment horizontal="centerContinuous"/>
      <protection/>
    </xf>
    <xf numFmtId="0" fontId="6" fillId="0" borderId="0" xfId="59" applyFont="1" applyFill="1" applyAlignment="1">
      <alignment horizontal="centerContinuous" vertical="top"/>
      <protection/>
    </xf>
    <xf numFmtId="0" fontId="25" fillId="0" borderId="0" xfId="59" applyFont="1" applyFill="1" applyAlignment="1">
      <alignment horizontal="centerContinuous"/>
      <protection/>
    </xf>
    <xf numFmtId="0" fontId="25" fillId="0" borderId="0" xfId="59" applyFont="1" applyFill="1">
      <alignment/>
      <protection/>
    </xf>
    <xf numFmtId="0" fontId="25" fillId="0" borderId="0" xfId="59" applyFont="1" applyAlignment="1">
      <alignment horizontal="centerContinuous"/>
      <protection/>
    </xf>
    <xf numFmtId="0" fontId="26" fillId="0" borderId="0" xfId="59" applyFont="1">
      <alignment/>
      <protection/>
    </xf>
    <xf numFmtId="0" fontId="25" fillId="0" borderId="0" xfId="59" applyFont="1">
      <alignment/>
      <protection/>
    </xf>
    <xf numFmtId="0" fontId="5" fillId="0" borderId="0" xfId="59" applyFont="1" applyAlignment="1">
      <alignment horizontal="right"/>
      <protection/>
    </xf>
    <xf numFmtId="0" fontId="7" fillId="0" borderId="70" xfId="59" applyFont="1" applyBorder="1" applyAlignment="1" quotePrefix="1">
      <alignment horizontal="center" vertical="center" wrapText="1"/>
      <protection/>
    </xf>
    <xf numFmtId="0" fontId="7" fillId="0" borderId="71" xfId="59" applyFont="1" applyBorder="1" applyAlignment="1">
      <alignment horizontal="center" vertical="center"/>
      <protection/>
    </xf>
    <xf numFmtId="0" fontId="7" fillId="0" borderId="72" xfId="59" applyFont="1" applyBorder="1" applyAlignment="1">
      <alignment horizontal="center" vertical="center" wrapText="1"/>
      <protection/>
    </xf>
    <xf numFmtId="0" fontId="7" fillId="0" borderId="71" xfId="59" applyFont="1" applyBorder="1" applyAlignment="1">
      <alignment horizontal="center" vertical="center" wrapText="1"/>
      <protection/>
    </xf>
    <xf numFmtId="0" fontId="7" fillId="0" borderId="73" xfId="59" applyFont="1" applyBorder="1" applyAlignment="1">
      <alignment horizontal="center" vertical="center" wrapText="1"/>
      <protection/>
    </xf>
    <xf numFmtId="180" fontId="27" fillId="0" borderId="74" xfId="59" applyNumberFormat="1" applyFont="1" applyBorder="1" applyAlignment="1">
      <alignment horizontal="center" vertical="center"/>
      <protection/>
    </xf>
    <xf numFmtId="0" fontId="12" fillId="0" borderId="32" xfId="59" applyFont="1" applyBorder="1" applyAlignment="1">
      <alignment horizontal="left" vertical="center" wrapText="1" indent="1"/>
      <protection/>
    </xf>
    <xf numFmtId="183" fontId="12" fillId="0" borderId="20" xfId="40" applyNumberFormat="1" applyFont="1" applyBorder="1" applyAlignment="1" applyProtection="1">
      <alignment horizontal="right" vertical="center"/>
      <protection locked="0"/>
    </xf>
    <xf numFmtId="183" fontId="12" fillId="33" borderId="32" xfId="59" applyNumberFormat="1" applyFont="1" applyFill="1" applyBorder="1" applyAlignment="1">
      <alignment horizontal="right" vertical="center"/>
      <protection/>
    </xf>
    <xf numFmtId="183" fontId="12" fillId="0" borderId="20" xfId="40" applyNumberFormat="1" applyFont="1" applyBorder="1" applyAlignment="1" applyProtection="1" quotePrefix="1">
      <alignment horizontal="right" vertical="center"/>
      <protection locked="0"/>
    </xf>
    <xf numFmtId="183" fontId="12" fillId="33" borderId="66" xfId="59" applyNumberFormat="1" applyFont="1" applyFill="1" applyBorder="1" applyAlignment="1">
      <alignment horizontal="right" vertical="center"/>
      <protection/>
    </xf>
    <xf numFmtId="180" fontId="27" fillId="0" borderId="65" xfId="59" applyNumberFormat="1" applyFont="1" applyBorder="1" applyAlignment="1">
      <alignment horizontal="center" vertical="center"/>
      <protection/>
    </xf>
    <xf numFmtId="0" fontId="12" fillId="0" borderId="32" xfId="59" applyFont="1" applyBorder="1" applyAlignment="1" quotePrefix="1">
      <alignment horizontal="left" vertical="center" wrapText="1" indent="1"/>
      <protection/>
    </xf>
    <xf numFmtId="183" fontId="12" fillId="0" borderId="20" xfId="59" applyNumberFormat="1" applyFont="1" applyFill="1" applyBorder="1" applyAlignment="1" applyProtection="1">
      <alignment horizontal="right" vertical="center"/>
      <protection locked="0"/>
    </xf>
    <xf numFmtId="180" fontId="28" fillId="33" borderId="65" xfId="59" applyNumberFormat="1" applyFont="1" applyFill="1" applyBorder="1" applyAlignment="1">
      <alignment horizontal="center" vertical="center"/>
      <protection/>
    </xf>
    <xf numFmtId="0" fontId="7" fillId="33" borderId="32" xfId="59" applyFont="1" applyFill="1" applyBorder="1" applyAlignment="1" quotePrefix="1">
      <alignment horizontal="left" vertical="center" wrapText="1" indent="1"/>
      <protection/>
    </xf>
    <xf numFmtId="183" fontId="7" fillId="33" borderId="20" xfId="59" applyNumberFormat="1" applyFont="1" applyFill="1" applyBorder="1" applyAlignment="1" applyProtection="1">
      <alignment horizontal="right" vertical="center"/>
      <protection/>
    </xf>
    <xf numFmtId="183" fontId="7" fillId="33" borderId="32" xfId="59" applyNumberFormat="1" applyFont="1" applyFill="1" applyBorder="1" applyAlignment="1" applyProtection="1">
      <alignment horizontal="right" vertical="center"/>
      <protection/>
    </xf>
    <xf numFmtId="183" fontId="7" fillId="33" borderId="66" xfId="59" applyNumberFormat="1" applyFont="1" applyFill="1" applyBorder="1" applyAlignment="1" applyProtection="1">
      <alignment horizontal="right" vertical="center"/>
      <protection/>
    </xf>
    <xf numFmtId="0" fontId="17" fillId="0" borderId="0" xfId="59" applyFont="1" applyFill="1" applyAlignment="1">
      <alignment vertical="center"/>
      <protection/>
    </xf>
    <xf numFmtId="183" fontId="7" fillId="33" borderId="20" xfId="59" applyNumberFormat="1" applyFont="1" applyFill="1" applyBorder="1" applyAlignment="1">
      <alignment horizontal="right" vertical="center"/>
      <protection/>
    </xf>
    <xf numFmtId="183" fontId="7" fillId="33" borderId="32" xfId="59" applyNumberFormat="1" applyFont="1" applyFill="1" applyBorder="1" applyAlignment="1">
      <alignment horizontal="right" vertical="center"/>
      <protection/>
    </xf>
    <xf numFmtId="183" fontId="7" fillId="33" borderId="66" xfId="59" applyNumberFormat="1" applyFont="1" applyFill="1" applyBorder="1" applyAlignment="1">
      <alignment horizontal="right" vertical="center"/>
      <protection/>
    </xf>
    <xf numFmtId="180" fontId="27" fillId="0" borderId="67" xfId="59" applyNumberFormat="1" applyFont="1" applyBorder="1" applyAlignment="1">
      <alignment horizontal="center" vertical="center"/>
      <protection/>
    </xf>
    <xf numFmtId="0" fontId="12" fillId="0" borderId="75" xfId="59" applyFont="1" applyBorder="1" applyAlignment="1">
      <alignment horizontal="left" vertical="center" wrapText="1" indent="1"/>
      <protection/>
    </xf>
    <xf numFmtId="183" fontId="12" fillId="0" borderId="68" xfId="59" applyNumberFormat="1" applyFont="1" applyBorder="1" applyAlignment="1" applyProtection="1">
      <alignment horizontal="right" vertical="center"/>
      <protection locked="0"/>
    </xf>
    <xf numFmtId="183" fontId="12" fillId="0" borderId="68" xfId="40" applyNumberFormat="1" applyFont="1" applyBorder="1" applyAlignment="1" applyProtection="1">
      <alignment horizontal="right" vertical="center"/>
      <protection locked="0"/>
    </xf>
    <xf numFmtId="183" fontId="12" fillId="33" borderId="75" xfId="59" applyNumberFormat="1" applyFont="1" applyFill="1" applyBorder="1" applyAlignment="1">
      <alignment horizontal="right" vertical="center"/>
      <protection/>
    </xf>
    <xf numFmtId="183" fontId="12" fillId="0" borderId="68" xfId="40" applyNumberFormat="1" applyFont="1" applyBorder="1" applyAlignment="1" applyProtection="1" quotePrefix="1">
      <alignment horizontal="right" vertical="center"/>
      <protection locked="0"/>
    </xf>
    <xf numFmtId="183" fontId="12" fillId="33" borderId="69" xfId="59" applyNumberFormat="1" applyFont="1" applyFill="1" applyBorder="1" applyAlignment="1">
      <alignment horizontal="righ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vertical="center" wrapText="1"/>
      <protection locked="0"/>
    </xf>
    <xf numFmtId="164" fontId="12" fillId="0" borderId="40" xfId="0" applyNumberFormat="1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64" fontId="29" fillId="0" borderId="0" xfId="61" applyNumberFormat="1" applyFont="1" applyAlignment="1">
      <alignment horizontal="center" vertical="center" wrapText="1"/>
      <protection/>
    </xf>
    <xf numFmtId="164" fontId="29" fillId="0" borderId="0" xfId="61" applyNumberFormat="1" applyFont="1" applyAlignment="1">
      <alignment vertical="center" wrapText="1"/>
      <protection/>
    </xf>
    <xf numFmtId="164" fontId="30" fillId="0" borderId="0" xfId="61" applyNumberFormat="1" applyFont="1" applyAlignment="1">
      <alignment horizontal="right" vertical="center"/>
      <protection/>
    </xf>
    <xf numFmtId="164" fontId="31" fillId="0" borderId="23" xfId="61" applyNumberFormat="1" applyFont="1" applyBorder="1" applyAlignment="1">
      <alignment horizontal="centerContinuous" vertical="center"/>
      <protection/>
    </xf>
    <xf numFmtId="164" fontId="31" fillId="0" borderId="28" xfId="61" applyNumberFormat="1" applyFont="1" applyBorder="1" applyAlignment="1">
      <alignment horizontal="centerContinuous" vertical="center"/>
      <protection/>
    </xf>
    <xf numFmtId="164" fontId="32" fillId="0" borderId="0" xfId="61" applyNumberFormat="1" applyFont="1" applyAlignment="1">
      <alignment vertical="center"/>
      <protection/>
    </xf>
    <xf numFmtId="164" fontId="31" fillId="0" borderId="20" xfId="61" applyNumberFormat="1" applyFont="1" applyBorder="1" applyAlignment="1">
      <alignment horizontal="center" vertical="center"/>
      <protection/>
    </xf>
    <xf numFmtId="164" fontId="31" fillId="0" borderId="32" xfId="61" applyNumberFormat="1" applyFont="1" applyBorder="1" applyAlignment="1">
      <alignment horizontal="center" vertical="center" wrapText="1"/>
      <protection/>
    </xf>
    <xf numFmtId="164" fontId="32" fillId="0" borderId="0" xfId="61" applyNumberFormat="1" applyFont="1" applyAlignment="1">
      <alignment horizontal="center" vertical="center"/>
      <protection/>
    </xf>
    <xf numFmtId="164" fontId="33" fillId="0" borderId="19" xfId="61" applyNumberFormat="1" applyFont="1" applyBorder="1" applyAlignment="1">
      <alignment horizontal="center" vertical="center" wrapText="1"/>
      <protection/>
    </xf>
    <xf numFmtId="164" fontId="33" fillId="0" borderId="20" xfId="61" applyNumberFormat="1" applyFont="1" applyBorder="1" applyAlignment="1">
      <alignment horizontal="center" vertical="center" wrapText="1"/>
      <protection/>
    </xf>
    <xf numFmtId="164" fontId="33" fillId="0" borderId="32" xfId="61" applyNumberFormat="1" applyFont="1" applyBorder="1" applyAlignment="1">
      <alignment horizontal="center" vertical="center" wrapText="1"/>
      <protection/>
    </xf>
    <xf numFmtId="164" fontId="32" fillId="0" borderId="0" xfId="61" applyNumberFormat="1" applyFont="1" applyAlignment="1">
      <alignment horizontal="center" vertical="center" wrapText="1"/>
      <protection/>
    </xf>
    <xf numFmtId="164" fontId="33" fillId="0" borderId="20" xfId="61" applyNumberFormat="1" applyFont="1" applyBorder="1" applyAlignment="1">
      <alignment horizontal="left" vertical="center" wrapText="1"/>
      <protection/>
    </xf>
    <xf numFmtId="164" fontId="34" fillId="37" borderId="20" xfId="61" applyNumberFormat="1" applyFont="1" applyFill="1" applyBorder="1" applyAlignment="1">
      <alignment horizontal="center" vertical="center" wrapText="1"/>
      <protection/>
    </xf>
    <xf numFmtId="3" fontId="33" fillId="33" borderId="20" xfId="61" applyNumberFormat="1" applyFont="1" applyFill="1" applyBorder="1" applyAlignment="1">
      <alignment vertical="center" wrapText="1"/>
      <protection/>
    </xf>
    <xf numFmtId="3" fontId="33" fillId="33" borderId="32" xfId="61" applyNumberFormat="1" applyFont="1" applyFill="1" applyBorder="1" applyAlignment="1">
      <alignment vertical="center" wrapText="1"/>
      <protection/>
    </xf>
    <xf numFmtId="164" fontId="33" fillId="0" borderId="0" xfId="61" applyNumberFormat="1" applyFont="1" applyAlignment="1">
      <alignment vertical="center" wrapText="1"/>
      <protection/>
    </xf>
    <xf numFmtId="164" fontId="33" fillId="33" borderId="20" xfId="61" applyNumberFormat="1" applyFont="1" applyFill="1" applyBorder="1" applyAlignment="1">
      <alignment vertical="center" wrapText="1"/>
      <protection/>
    </xf>
    <xf numFmtId="164" fontId="33" fillId="33" borderId="32" xfId="61" applyNumberFormat="1" applyFont="1" applyFill="1" applyBorder="1" applyAlignment="1">
      <alignment vertical="center" wrapText="1"/>
      <protection/>
    </xf>
    <xf numFmtId="0" fontId="34" fillId="0" borderId="20" xfId="61" applyFont="1" applyBorder="1" applyAlignment="1">
      <alignment horizontal="left" vertical="center" wrapText="1" indent="1"/>
      <protection/>
    </xf>
    <xf numFmtId="165" fontId="34" fillId="0" borderId="20" xfId="61" applyNumberFormat="1" applyFont="1" applyBorder="1" applyAlignment="1" applyProtection="1">
      <alignment horizontal="center" vertical="center" wrapText="1"/>
      <protection locked="0"/>
    </xf>
    <xf numFmtId="164" fontId="34" fillId="0" borderId="20" xfId="61" applyNumberFormat="1" applyFont="1" applyBorder="1" applyAlignment="1" applyProtection="1">
      <alignment vertical="center" wrapText="1"/>
      <protection locked="0"/>
    </xf>
    <xf numFmtId="164" fontId="34" fillId="0" borderId="32" xfId="61" applyNumberFormat="1" applyFont="1" applyBorder="1" applyAlignment="1" applyProtection="1">
      <alignment vertical="center" wrapText="1"/>
      <protection locked="0"/>
    </xf>
    <xf numFmtId="164" fontId="33" fillId="0" borderId="36" xfId="61" applyNumberFormat="1" applyFont="1" applyBorder="1" applyAlignment="1">
      <alignment horizontal="center" vertical="center" wrapText="1"/>
      <protection/>
    </xf>
    <xf numFmtId="164" fontId="33" fillId="0" borderId="37" xfId="61" applyNumberFormat="1" applyFont="1" applyBorder="1" applyAlignment="1">
      <alignment horizontal="left" vertical="center" wrapText="1"/>
      <protection/>
    </xf>
    <xf numFmtId="164" fontId="34" fillId="37" borderId="37" xfId="61" applyNumberFormat="1" applyFont="1" applyFill="1" applyBorder="1" applyAlignment="1">
      <alignment horizontal="center" vertical="center" wrapText="1"/>
      <protection/>
    </xf>
    <xf numFmtId="164" fontId="33" fillId="33" borderId="37" xfId="61" applyNumberFormat="1" applyFont="1" applyFill="1" applyBorder="1" applyAlignment="1">
      <alignment vertical="center" wrapText="1"/>
      <protection/>
    </xf>
    <xf numFmtId="164" fontId="33" fillId="33" borderId="43" xfId="61" applyNumberFormat="1" applyFont="1" applyFill="1" applyBorder="1" applyAlignment="1">
      <alignment vertical="center" wrapText="1"/>
      <protection/>
    </xf>
    <xf numFmtId="164" fontId="0" fillId="0" borderId="0" xfId="60" applyNumberFormat="1" applyAlignment="1">
      <alignment horizontal="center" vertical="center" wrapText="1"/>
      <protection/>
    </xf>
    <xf numFmtId="164" fontId="0" fillId="0" borderId="0" xfId="60" applyNumberFormat="1" applyAlignment="1">
      <alignment vertical="center" wrapText="1"/>
      <protection/>
    </xf>
    <xf numFmtId="164" fontId="5" fillId="0" borderId="0" xfId="60" applyNumberFormat="1" applyFont="1" applyAlignment="1">
      <alignment horizontal="right" vertical="center"/>
      <protection/>
    </xf>
    <xf numFmtId="164" fontId="4" fillId="0" borderId="18" xfId="60" applyNumberFormat="1" applyFont="1" applyBorder="1" applyAlignment="1">
      <alignment horizontal="centerContinuous" vertical="center"/>
      <protection/>
    </xf>
    <xf numFmtId="164" fontId="4" fillId="0" borderId="76" xfId="60" applyNumberFormat="1" applyFont="1" applyBorder="1" applyAlignment="1">
      <alignment horizontal="centerContinuous" vertical="center"/>
      <protection/>
    </xf>
    <xf numFmtId="164" fontId="4" fillId="0" borderId="77" xfId="60" applyNumberFormat="1" applyFont="1" applyBorder="1" applyAlignment="1">
      <alignment horizontal="centerContinuous" vertical="center"/>
      <protection/>
    </xf>
    <xf numFmtId="164" fontId="4" fillId="0" borderId="78" xfId="60" applyNumberFormat="1" applyFont="1" applyBorder="1" applyAlignment="1">
      <alignment horizontal="center" vertical="center"/>
      <protection/>
    </xf>
    <xf numFmtId="164" fontId="35" fillId="0" borderId="0" xfId="60" applyNumberFormat="1" applyFont="1" applyAlignment="1">
      <alignment vertical="center"/>
      <protection/>
    </xf>
    <xf numFmtId="164" fontId="4" fillId="0" borderId="50" xfId="60" applyNumberFormat="1" applyFont="1" applyBorder="1" applyAlignment="1">
      <alignment horizontal="center" vertical="center"/>
      <protection/>
    </xf>
    <xf numFmtId="164" fontId="4" fillId="0" borderId="51" xfId="60" applyNumberFormat="1" applyFont="1" applyBorder="1" applyAlignment="1">
      <alignment horizontal="center" vertical="center"/>
      <protection/>
    </xf>
    <xf numFmtId="164" fontId="4" fillId="0" borderId="43" xfId="60" applyNumberFormat="1" applyFont="1" applyBorder="1" applyAlignment="1">
      <alignment horizontal="center" vertical="center" wrapText="1"/>
      <protection/>
    </xf>
    <xf numFmtId="164" fontId="4" fillId="0" borderId="79" xfId="60" applyNumberFormat="1" applyFont="1" applyBorder="1" applyAlignment="1">
      <alignment horizontal="center" vertical="center"/>
      <protection/>
    </xf>
    <xf numFmtId="164" fontId="35" fillId="0" borderId="0" xfId="60" applyNumberFormat="1" applyFont="1" applyAlignment="1">
      <alignment horizontal="center" vertical="center"/>
      <protection/>
    </xf>
    <xf numFmtId="164" fontId="7" fillId="0" borderId="44" xfId="60" applyNumberFormat="1" applyFont="1" applyBorder="1" applyAlignment="1">
      <alignment horizontal="center" vertical="center" wrapText="1"/>
      <protection/>
    </xf>
    <xf numFmtId="164" fontId="7" fillId="0" borderId="10" xfId="60" applyNumberFormat="1" applyFont="1" applyBorder="1" applyAlignment="1">
      <alignment horizontal="center" vertical="center" wrapText="1"/>
      <protection/>
    </xf>
    <xf numFmtId="164" fontId="7" fillId="0" borderId="49" xfId="60" applyNumberFormat="1" applyFont="1" applyBorder="1" applyAlignment="1">
      <alignment horizontal="center" vertical="center" wrapText="1"/>
      <protection/>
    </xf>
    <xf numFmtId="164" fontId="7" fillId="0" borderId="80" xfId="60" applyNumberFormat="1" applyFont="1" applyBorder="1" applyAlignment="1">
      <alignment horizontal="center" vertical="center" wrapText="1"/>
      <protection/>
    </xf>
    <xf numFmtId="164" fontId="35" fillId="0" borderId="0" xfId="60" applyNumberFormat="1" applyFont="1" applyAlignment="1">
      <alignment horizontal="center" vertical="center" wrapText="1"/>
      <protection/>
    </xf>
    <xf numFmtId="164" fontId="4" fillId="0" borderId="24" xfId="60" applyNumberFormat="1" applyFont="1" applyBorder="1" applyAlignment="1">
      <alignment horizontal="center" vertical="center" wrapText="1"/>
      <protection/>
    </xf>
    <xf numFmtId="164" fontId="7" fillId="0" borderId="23" xfId="60" applyNumberFormat="1" applyFont="1" applyBorder="1" applyAlignment="1">
      <alignment horizontal="left" vertical="center" wrapText="1" indent="1"/>
      <protection/>
    </xf>
    <xf numFmtId="1" fontId="12" fillId="34" borderId="23" xfId="60" applyNumberFormat="1" applyFont="1" applyFill="1" applyBorder="1" applyAlignment="1" applyProtection="1">
      <alignment vertical="center" wrapText="1"/>
      <protection/>
    </xf>
    <xf numFmtId="164" fontId="12" fillId="33" borderId="23" xfId="60" applyNumberFormat="1" applyFont="1" applyFill="1" applyBorder="1" applyAlignment="1" applyProtection="1">
      <alignment vertical="center" wrapText="1"/>
      <protection/>
    </xf>
    <xf numFmtId="164" fontId="12" fillId="33" borderId="18" xfId="60" applyNumberFormat="1" applyFont="1" applyFill="1" applyBorder="1" applyAlignment="1" applyProtection="1">
      <alignment vertical="center" wrapText="1"/>
      <protection/>
    </xf>
    <xf numFmtId="164" fontId="12" fillId="33" borderId="81" xfId="60" applyNumberFormat="1" applyFont="1" applyFill="1" applyBorder="1" applyAlignment="1">
      <alignment vertical="center" wrapText="1"/>
      <protection/>
    </xf>
    <xf numFmtId="164" fontId="4" fillId="0" borderId="19" xfId="60" applyNumberFormat="1" applyFont="1" applyBorder="1" applyAlignment="1">
      <alignment horizontal="center" vertical="center" wrapText="1"/>
      <protection/>
    </xf>
    <xf numFmtId="164" fontId="12" fillId="0" borderId="20" xfId="60" applyNumberFormat="1" applyFont="1" applyBorder="1" applyAlignment="1" applyProtection="1">
      <alignment horizontal="left" vertical="center" wrapText="1" indent="1"/>
      <protection locked="0"/>
    </xf>
    <xf numFmtId="1" fontId="12" fillId="0" borderId="20" xfId="60" applyNumberFormat="1" applyFont="1" applyBorder="1" applyAlignment="1" applyProtection="1">
      <alignment vertical="center" wrapText="1"/>
      <protection locked="0"/>
    </xf>
    <xf numFmtId="164" fontId="12" fillId="0" borderId="20" xfId="60" applyNumberFormat="1" applyFont="1" applyBorder="1" applyAlignment="1" applyProtection="1">
      <alignment vertical="center" wrapText="1"/>
      <protection locked="0"/>
    </xf>
    <xf numFmtId="164" fontId="12" fillId="0" borderId="34" xfId="60" applyNumberFormat="1" applyFont="1" applyBorder="1" applyAlignment="1" applyProtection="1">
      <alignment vertical="center" wrapText="1"/>
      <protection locked="0"/>
    </xf>
    <xf numFmtId="164" fontId="12" fillId="33" borderId="82" xfId="60" applyNumberFormat="1" applyFont="1" applyFill="1" applyBorder="1" applyAlignment="1">
      <alignment vertical="center" wrapText="1"/>
      <protection/>
    </xf>
    <xf numFmtId="164" fontId="7" fillId="0" borderId="20" xfId="60" applyNumberFormat="1" applyFont="1" applyBorder="1" applyAlignment="1" applyProtection="1">
      <alignment horizontal="left" vertical="center" wrapText="1" indent="1"/>
      <protection/>
    </xf>
    <xf numFmtId="1" fontId="12" fillId="34" borderId="20" xfId="60" applyNumberFormat="1" applyFont="1" applyFill="1" applyBorder="1" applyAlignment="1" applyProtection="1">
      <alignment vertical="center" wrapText="1"/>
      <protection/>
    </xf>
    <xf numFmtId="164" fontId="12" fillId="33" borderId="20" xfId="60" applyNumberFormat="1" applyFont="1" applyFill="1" applyBorder="1" applyAlignment="1" applyProtection="1">
      <alignment vertical="center" wrapText="1"/>
      <protection/>
    </xf>
    <xf numFmtId="164" fontId="12" fillId="33" borderId="34" xfId="60" applyNumberFormat="1" applyFont="1" applyFill="1" applyBorder="1" applyAlignment="1" applyProtection="1">
      <alignment vertical="center" wrapText="1"/>
      <protection/>
    </xf>
    <xf numFmtId="164" fontId="4" fillId="0" borderId="11" xfId="60" applyNumberFormat="1" applyFont="1" applyBorder="1" applyAlignment="1">
      <alignment horizontal="center" vertical="center" wrapText="1"/>
      <protection/>
    </xf>
    <xf numFmtId="164" fontId="7" fillId="0" borderId="10" xfId="60" applyNumberFormat="1" applyFont="1" applyBorder="1" applyAlignment="1">
      <alignment horizontal="left" vertical="center" wrapText="1" indent="1"/>
      <protection/>
    </xf>
    <xf numFmtId="1" fontId="12" fillId="34" borderId="49" xfId="60" applyNumberFormat="1" applyFont="1" applyFill="1" applyBorder="1" applyAlignment="1" applyProtection="1">
      <alignment vertical="center" wrapText="1"/>
      <protection/>
    </xf>
    <xf numFmtId="164" fontId="12" fillId="33" borderId="10" xfId="60" applyNumberFormat="1" applyFont="1" applyFill="1" applyBorder="1" applyAlignment="1" applyProtection="1">
      <alignment vertical="center" wrapText="1"/>
      <protection/>
    </xf>
    <xf numFmtId="164" fontId="12" fillId="33" borderId="49" xfId="60" applyNumberFormat="1" applyFont="1" applyFill="1" applyBorder="1" applyAlignment="1" applyProtection="1">
      <alignment vertical="center" wrapText="1"/>
      <protection/>
    </xf>
    <xf numFmtId="164" fontId="12" fillId="33" borderId="83" xfId="60" applyNumberFormat="1" applyFont="1" applyFill="1" applyBorder="1" applyAlignment="1">
      <alignment vertical="center" wrapText="1"/>
      <protection/>
    </xf>
    <xf numFmtId="0" fontId="12" fillId="0" borderId="0" xfId="56" applyFont="1" applyFill="1" applyAlignment="1" applyProtection="1">
      <alignment vertical="center"/>
      <protection locked="0"/>
    </xf>
    <xf numFmtId="0" fontId="12" fillId="0" borderId="0" xfId="56" applyFont="1" applyFill="1" applyAlignment="1" applyProtection="1">
      <alignment vertical="center" wrapText="1"/>
      <protection/>
    </xf>
    <xf numFmtId="0" fontId="12" fillId="0" borderId="0" xfId="56" applyFont="1" applyFill="1" applyAlignment="1" applyProtection="1">
      <alignment horizontal="center" vertical="center"/>
      <protection/>
    </xf>
    <xf numFmtId="0" fontId="7" fillId="0" borderId="0" xfId="56" applyFont="1" applyFill="1" applyAlignment="1" applyProtection="1">
      <alignment vertical="center"/>
      <protection/>
    </xf>
    <xf numFmtId="3" fontId="7" fillId="0" borderId="23" xfId="56" applyNumberFormat="1" applyFont="1" applyFill="1" applyBorder="1" applyAlignment="1" applyProtection="1">
      <alignment horizontal="center" vertical="center" wrapText="1"/>
      <protection/>
    </xf>
    <xf numFmtId="3" fontId="7" fillId="0" borderId="18" xfId="56" applyNumberFormat="1" applyFont="1" applyFill="1" applyBorder="1" applyAlignment="1" applyProtection="1">
      <alignment horizontal="center" vertical="center"/>
      <protection/>
    </xf>
    <xf numFmtId="0" fontId="7" fillId="0" borderId="53" xfId="56" applyFont="1" applyFill="1" applyBorder="1" applyAlignment="1" applyProtection="1">
      <alignment horizontal="centerContinuous" vertical="center" wrapText="1"/>
      <protection/>
    </xf>
    <xf numFmtId="0" fontId="13" fillId="0" borderId="0" xfId="56" applyFont="1" applyFill="1" applyAlignment="1" applyProtection="1">
      <alignment horizontal="center" vertical="center"/>
      <protection/>
    </xf>
    <xf numFmtId="0" fontId="12" fillId="0" borderId="13" xfId="56" applyFont="1" applyFill="1" applyBorder="1" applyAlignment="1">
      <alignment horizontal="centerContinuous" vertical="center"/>
      <protection/>
    </xf>
    <xf numFmtId="0" fontId="14" fillId="0" borderId="0" xfId="56" applyFont="1" applyFill="1" applyAlignment="1" applyProtection="1">
      <alignment horizontal="center" vertical="center"/>
      <protection/>
    </xf>
    <xf numFmtId="49" fontId="7" fillId="0" borderId="38" xfId="56" applyNumberFormat="1" applyFont="1" applyFill="1" applyBorder="1" applyAlignment="1" applyProtection="1">
      <alignment horizontal="center" vertical="center" wrapText="1"/>
      <protection/>
    </xf>
    <xf numFmtId="49" fontId="7" fillId="0" borderId="10" xfId="56" applyNumberFormat="1" applyFont="1" applyFill="1" applyBorder="1" applyAlignment="1" applyProtection="1">
      <alignment horizontal="center" vertical="center"/>
      <protection/>
    </xf>
    <xf numFmtId="3" fontId="7" fillId="0" borderId="39" xfId="56" applyNumberFormat="1" applyFont="1" applyFill="1" applyBorder="1" applyAlignment="1" applyProtection="1">
      <alignment horizontal="center" vertical="center"/>
      <protection/>
    </xf>
    <xf numFmtId="3" fontId="7" fillId="0" borderId="84" xfId="56" applyNumberFormat="1" applyFont="1" applyFill="1" applyBorder="1" applyAlignment="1" applyProtection="1">
      <alignment horizontal="center" vertical="center"/>
      <protection/>
    </xf>
    <xf numFmtId="49" fontId="7" fillId="0" borderId="53" xfId="56" applyNumberFormat="1" applyFont="1" applyFill="1" applyBorder="1" applyAlignment="1" applyProtection="1">
      <alignment horizontal="center" vertical="center"/>
      <protection/>
    </xf>
    <xf numFmtId="49" fontId="14" fillId="0" borderId="0" xfId="56" applyNumberFormat="1" applyFont="1" applyFill="1" applyAlignment="1" applyProtection="1">
      <alignment horizontal="center" vertical="center"/>
      <protection/>
    </xf>
    <xf numFmtId="0" fontId="7" fillId="0" borderId="11" xfId="56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 applyProtection="1">
      <alignment horizontal="center" vertical="center"/>
      <protection/>
    </xf>
    <xf numFmtId="3" fontId="7" fillId="0" borderId="49" xfId="56" applyNumberFormat="1" applyFont="1" applyFill="1" applyBorder="1" applyAlignment="1" applyProtection="1">
      <alignment horizontal="right" vertical="center"/>
      <protection locked="0"/>
    </xf>
    <xf numFmtId="211" fontId="7" fillId="0" borderId="12" xfId="56" applyNumberFormat="1" applyFont="1" applyFill="1" applyBorder="1" applyAlignment="1" applyProtection="1">
      <alignment horizontal="right" vertical="center"/>
      <protection/>
    </xf>
    <xf numFmtId="3" fontId="7" fillId="0" borderId="49" xfId="56" applyNumberFormat="1" applyFont="1" applyFill="1" applyBorder="1" applyAlignment="1" applyProtection="1">
      <alignment horizontal="right" vertical="center"/>
      <protection/>
    </xf>
    <xf numFmtId="0" fontId="7" fillId="0" borderId="24" xfId="56" applyFont="1" applyFill="1" applyBorder="1" applyAlignment="1" applyProtection="1">
      <alignment horizontal="left" vertical="center" wrapText="1"/>
      <protection/>
    </xf>
    <xf numFmtId="0" fontId="7" fillId="0" borderId="23" xfId="56" applyFont="1" applyFill="1" applyBorder="1" applyAlignment="1" applyProtection="1">
      <alignment horizontal="center" vertical="center"/>
      <protection/>
    </xf>
    <xf numFmtId="3" fontId="7" fillId="0" borderId="18" xfId="56" applyNumberFormat="1" applyFont="1" applyFill="1" applyBorder="1" applyAlignment="1" applyProtection="1">
      <alignment horizontal="right" vertical="center"/>
      <protection/>
    </xf>
    <xf numFmtId="211" fontId="7" fillId="0" borderId="28" xfId="56" applyNumberFormat="1" applyFont="1" applyFill="1" applyBorder="1" applyAlignment="1" applyProtection="1">
      <alignment horizontal="right" vertical="center"/>
      <protection/>
    </xf>
    <xf numFmtId="0" fontId="7" fillId="0" borderId="21" xfId="56" applyFont="1" applyFill="1" applyBorder="1" applyAlignment="1" applyProtection="1">
      <alignment horizontal="left" vertical="center" wrapText="1"/>
      <protection/>
    </xf>
    <xf numFmtId="0" fontId="7" fillId="0" borderId="22" xfId="56" applyFont="1" applyFill="1" applyBorder="1" applyAlignment="1" applyProtection="1">
      <alignment horizontal="center" vertical="center"/>
      <protection/>
    </xf>
    <xf numFmtId="3" fontId="7" fillId="0" borderId="46" xfId="56" applyNumberFormat="1" applyFont="1" applyFill="1" applyBorder="1" applyAlignment="1" applyProtection="1">
      <alignment horizontal="right" vertical="center"/>
      <protection/>
    </xf>
    <xf numFmtId="211" fontId="7" fillId="0" borderId="40" xfId="56" applyNumberFormat="1" applyFont="1" applyFill="1" applyBorder="1" applyAlignment="1" applyProtection="1">
      <alignment horizontal="right" vertical="center"/>
      <protection/>
    </xf>
    <xf numFmtId="0" fontId="12" fillId="0" borderId="21" xfId="56" applyFont="1" applyFill="1" applyBorder="1" applyAlignment="1" applyProtection="1">
      <alignment horizontal="left" vertical="center" wrapText="1"/>
      <protection/>
    </xf>
    <xf numFmtId="3" fontId="12" fillId="0" borderId="46" xfId="56" applyNumberFormat="1" applyFont="1" applyFill="1" applyBorder="1" applyAlignment="1" applyProtection="1">
      <alignment horizontal="right" vertical="center"/>
      <protection locked="0"/>
    </xf>
    <xf numFmtId="211" fontId="12" fillId="0" borderId="32" xfId="56" applyNumberFormat="1" applyFont="1" applyFill="1" applyBorder="1" applyAlignment="1" applyProtection="1">
      <alignment horizontal="right" vertical="center"/>
      <protection/>
    </xf>
    <xf numFmtId="0" fontId="12" fillId="0" borderId="19" xfId="56" applyFont="1" applyFill="1" applyBorder="1" applyAlignment="1" applyProtection="1">
      <alignment horizontal="left" vertical="center" wrapText="1"/>
      <protection/>
    </xf>
    <xf numFmtId="0" fontId="12" fillId="0" borderId="20" xfId="56" applyFont="1" applyFill="1" applyBorder="1" applyAlignment="1" applyProtection="1">
      <alignment horizontal="center" vertical="center"/>
      <protection/>
    </xf>
    <xf numFmtId="3" fontId="12" fillId="0" borderId="34" xfId="56" applyNumberFormat="1" applyFont="1" applyFill="1" applyBorder="1" applyAlignment="1" applyProtection="1">
      <alignment horizontal="right" vertical="center"/>
      <protection locked="0"/>
    </xf>
    <xf numFmtId="0" fontId="12" fillId="0" borderId="25" xfId="56" applyFont="1" applyFill="1" applyBorder="1" applyAlignment="1" applyProtection="1">
      <alignment horizontal="left" vertical="center" wrapText="1"/>
      <protection/>
    </xf>
    <xf numFmtId="3" fontId="12" fillId="0" borderId="47" xfId="56" applyNumberFormat="1" applyFont="1" applyFill="1" applyBorder="1" applyAlignment="1" applyProtection="1">
      <alignment horizontal="right" vertical="center"/>
      <protection locked="0"/>
    </xf>
    <xf numFmtId="211" fontId="12" fillId="0" borderId="32" xfId="56" applyNumberFormat="1" applyFont="1" applyFill="1" applyBorder="1" applyAlignment="1" applyProtection="1">
      <alignment horizontal="center" vertical="center"/>
      <protection/>
    </xf>
    <xf numFmtId="0" fontId="7" fillId="0" borderId="19" xfId="56" applyFont="1" applyFill="1" applyBorder="1" applyAlignment="1" applyProtection="1">
      <alignment horizontal="left" vertical="center" wrapText="1"/>
      <protection/>
    </xf>
    <xf numFmtId="0" fontId="7" fillId="0" borderId="20" xfId="56" applyFont="1" applyFill="1" applyBorder="1" applyAlignment="1" applyProtection="1">
      <alignment horizontal="center" vertical="center"/>
      <protection/>
    </xf>
    <xf numFmtId="3" fontId="7" fillId="0" borderId="34" xfId="56" applyNumberFormat="1" applyFont="1" applyFill="1" applyBorder="1" applyAlignment="1" applyProtection="1">
      <alignment horizontal="right" vertical="center"/>
      <protection/>
    </xf>
    <xf numFmtId="211" fontId="7" fillId="0" borderId="32" xfId="56" applyNumberFormat="1" applyFont="1" applyFill="1" applyBorder="1" applyAlignment="1" applyProtection="1">
      <alignment horizontal="right" vertical="center"/>
      <protection/>
    </xf>
    <xf numFmtId="0" fontId="12" fillId="0" borderId="19" xfId="56" applyFont="1" applyFill="1" applyBorder="1" applyAlignment="1" applyProtection="1">
      <alignment horizontal="left" vertical="center"/>
      <protection locked="0"/>
    </xf>
    <xf numFmtId="0" fontId="7" fillId="0" borderId="0" xfId="56" applyFont="1" applyFill="1" applyAlignment="1" applyProtection="1">
      <alignment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/>
    </xf>
    <xf numFmtId="3" fontId="7" fillId="0" borderId="34" xfId="56" applyNumberFormat="1" applyFont="1" applyFill="1" applyBorder="1" applyAlignment="1" applyProtection="1">
      <alignment horizontal="right" vertical="center"/>
      <protection locked="0"/>
    </xf>
    <xf numFmtId="0" fontId="12" fillId="0" borderId="26" xfId="56" applyFont="1" applyFill="1" applyBorder="1" applyAlignment="1" applyProtection="1">
      <alignment horizontal="center" vertical="center"/>
      <protection/>
    </xf>
    <xf numFmtId="211" fontId="12" fillId="0" borderId="35" xfId="56" applyNumberFormat="1" applyFont="1" applyFill="1" applyBorder="1" applyAlignment="1" applyProtection="1">
      <alignment horizontal="right" vertical="center"/>
      <protection/>
    </xf>
    <xf numFmtId="0" fontId="7" fillId="0" borderId="31" xfId="56" applyFont="1" applyFill="1" applyBorder="1" applyAlignment="1" applyProtection="1">
      <alignment horizontal="center" vertical="center"/>
      <protection/>
    </xf>
    <xf numFmtId="3" fontId="7" fillId="0" borderId="49" xfId="56" applyNumberFormat="1" applyFont="1" applyFill="1" applyBorder="1" applyAlignment="1" applyProtection="1">
      <alignment horizontal="right" vertical="center"/>
      <protection locked="0"/>
    </xf>
    <xf numFmtId="3" fontId="7" fillId="0" borderId="49" xfId="56" applyNumberFormat="1" applyFont="1" applyFill="1" applyBorder="1" applyAlignment="1" applyProtection="1">
      <alignment horizontal="right" vertical="center"/>
      <protection/>
    </xf>
    <xf numFmtId="0" fontId="7" fillId="0" borderId="33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3" fontId="7" fillId="0" borderId="52" xfId="56" applyNumberFormat="1" applyFont="1" applyFill="1" applyBorder="1" applyAlignment="1" applyProtection="1">
      <alignment horizontal="right" vertical="center"/>
      <protection locked="0"/>
    </xf>
    <xf numFmtId="211" fontId="12" fillId="0" borderId="28" xfId="56" applyNumberFormat="1" applyFont="1" applyFill="1" applyBorder="1" applyAlignment="1" applyProtection="1">
      <alignment horizontal="right" vertical="center"/>
      <protection/>
    </xf>
    <xf numFmtId="0" fontId="12" fillId="0" borderId="19" xfId="56" applyFont="1" applyFill="1" applyBorder="1" applyAlignment="1" applyProtection="1">
      <alignment horizontal="left" vertical="center" wrapText="1" indent="2"/>
      <protection/>
    </xf>
    <xf numFmtId="0" fontId="12" fillId="0" borderId="25" xfId="56" applyFont="1" applyFill="1" applyBorder="1" applyAlignment="1" applyProtection="1">
      <alignment horizontal="left" vertical="center"/>
      <protection locked="0"/>
    </xf>
    <xf numFmtId="0" fontId="7" fillId="0" borderId="11" xfId="56" applyFont="1" applyFill="1" applyBorder="1" applyAlignment="1" applyProtection="1">
      <alignment horizontal="left" vertical="center" wrapText="1"/>
      <protection/>
    </xf>
    <xf numFmtId="0" fontId="7" fillId="0" borderId="15" xfId="56" applyFont="1" applyFill="1" applyBorder="1" applyAlignment="1" applyProtection="1">
      <alignment horizontal="center" vertical="center"/>
      <protection/>
    </xf>
    <xf numFmtId="0" fontId="12" fillId="0" borderId="0" xfId="56" applyNumberFormat="1" applyFont="1" applyFill="1" applyAlignment="1" applyProtection="1">
      <alignment horizontal="left" vertical="center" wrapText="1"/>
      <protection/>
    </xf>
    <xf numFmtId="3" fontId="12" fillId="0" borderId="0" xfId="56" applyNumberFormat="1" applyFont="1" applyFill="1" applyAlignment="1" applyProtection="1">
      <alignment vertical="center"/>
      <protection locked="0"/>
    </xf>
    <xf numFmtId="180" fontId="12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2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4" fillId="0" borderId="0" xfId="56" applyFont="1" applyFill="1" applyAlignment="1" applyProtection="1">
      <alignment vertical="center"/>
      <protection/>
    </xf>
    <xf numFmtId="3" fontId="4" fillId="0" borderId="23" xfId="56" applyNumberFormat="1" applyFont="1" applyFill="1" applyBorder="1" applyAlignment="1" applyProtection="1">
      <alignment horizontal="center" vertical="center" wrapText="1"/>
      <protection/>
    </xf>
    <xf numFmtId="3" fontId="4" fillId="0" borderId="18" xfId="56" applyNumberFormat="1" applyFont="1" applyFill="1" applyBorder="1" applyAlignment="1" applyProtection="1">
      <alignment horizontal="center" vertical="center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4" fillId="0" borderId="26" xfId="56" applyNumberFormat="1" applyFont="1" applyFill="1" applyBorder="1" applyAlignment="1" applyProtection="1">
      <alignment horizontal="centerContinuous" vertical="center"/>
      <protection/>
    </xf>
    <xf numFmtId="3" fontId="4" fillId="0" borderId="47" xfId="56" applyNumberFormat="1" applyFont="1" applyFill="1" applyBorder="1" applyAlignment="1" applyProtection="1">
      <alignment horizontal="centerContinuous" vertical="center"/>
      <protection/>
    </xf>
    <xf numFmtId="0" fontId="4" fillId="0" borderId="58" xfId="56" applyFont="1" applyFill="1" applyBorder="1" applyAlignment="1" applyProtection="1">
      <alignment horizontal="center" vertical="center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49" fontId="7" fillId="0" borderId="10" xfId="56" applyNumberFormat="1" applyFont="1" applyFill="1" applyBorder="1" applyAlignment="1" applyProtection="1">
      <alignment horizontal="center" vertical="center"/>
      <protection/>
    </xf>
    <xf numFmtId="3" fontId="7" fillId="0" borderId="10" xfId="56" applyNumberFormat="1" applyFont="1" applyFill="1" applyBorder="1" applyAlignment="1" applyProtection="1">
      <alignment horizontal="center" vertical="center"/>
      <protection/>
    </xf>
    <xf numFmtId="3" fontId="7" fillId="0" borderId="49" xfId="56" applyNumberFormat="1" applyFont="1" applyFill="1" applyBorder="1" applyAlignment="1" applyProtection="1">
      <alignment horizontal="center" vertical="center"/>
      <protection/>
    </xf>
    <xf numFmtId="49" fontId="7" fillId="0" borderId="12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2" fillId="0" borderId="21" xfId="56" applyFont="1" applyFill="1" applyBorder="1" applyAlignment="1" applyProtection="1">
      <alignment horizontal="left" vertical="center" wrapText="1"/>
      <protection/>
    </xf>
    <xf numFmtId="180" fontId="12" fillId="0" borderId="22" xfId="56" applyNumberFormat="1" applyFont="1" applyFill="1" applyBorder="1" applyAlignment="1" applyProtection="1">
      <alignment horizontal="center" vertical="center"/>
      <protection/>
    </xf>
    <xf numFmtId="3" fontId="12" fillId="0" borderId="46" xfId="56" applyNumberFormat="1" applyFont="1" applyFill="1" applyBorder="1" applyAlignment="1" applyProtection="1">
      <alignment vertical="center"/>
      <protection locked="0"/>
    </xf>
    <xf numFmtId="211" fontId="12" fillId="0" borderId="53" xfId="56" applyNumberFormat="1" applyFont="1" applyFill="1" applyBorder="1" applyAlignment="1" applyProtection="1">
      <alignment horizontal="right" vertical="center"/>
      <protection/>
    </xf>
    <xf numFmtId="0" fontId="12" fillId="0" borderId="19" xfId="56" applyFont="1" applyFill="1" applyBorder="1" applyAlignment="1" applyProtection="1">
      <alignment horizontal="left" vertical="center" wrapText="1"/>
      <protection/>
    </xf>
    <xf numFmtId="3" fontId="12" fillId="0" borderId="34" xfId="56" applyNumberFormat="1" applyFont="1" applyFill="1" applyBorder="1" applyAlignment="1" applyProtection="1">
      <alignment vertical="center"/>
      <protection locked="0"/>
    </xf>
    <xf numFmtId="211" fontId="12" fillId="0" borderId="32" xfId="56" applyNumberFormat="1" applyFont="1" applyFill="1" applyBorder="1" applyAlignment="1" applyProtection="1">
      <alignment horizontal="right" vertical="center"/>
      <protection/>
    </xf>
    <xf numFmtId="0" fontId="12" fillId="0" borderId="25" xfId="56" applyFont="1" applyFill="1" applyBorder="1" applyAlignment="1" applyProtection="1">
      <alignment horizontal="left" vertical="center" wrapText="1"/>
      <protection/>
    </xf>
    <xf numFmtId="180" fontId="12" fillId="0" borderId="37" xfId="56" applyNumberFormat="1" applyFont="1" applyFill="1" applyBorder="1" applyAlignment="1" applyProtection="1">
      <alignment horizontal="center" vertical="center"/>
      <protection/>
    </xf>
    <xf numFmtId="3" fontId="12" fillId="0" borderId="47" xfId="56" applyNumberFormat="1" applyFont="1" applyFill="1" applyBorder="1" applyAlignment="1" applyProtection="1">
      <alignment vertical="center"/>
      <protection locked="0"/>
    </xf>
    <xf numFmtId="211" fontId="12" fillId="0" borderId="13" xfId="56" applyNumberFormat="1" applyFont="1" applyFill="1" applyBorder="1" applyAlignment="1" applyProtection="1">
      <alignment horizontal="center" vertical="center"/>
      <protection/>
    </xf>
    <xf numFmtId="180" fontId="7" fillId="0" borderId="10" xfId="56" applyNumberFormat="1" applyFont="1" applyFill="1" applyBorder="1" applyAlignment="1" applyProtection="1">
      <alignment horizontal="center" vertical="center"/>
      <protection/>
    </xf>
    <xf numFmtId="3" fontId="7" fillId="0" borderId="49" xfId="56" applyNumberFormat="1" applyFont="1" applyFill="1" applyBorder="1" applyAlignment="1" applyProtection="1">
      <alignment vertical="center"/>
      <protection/>
    </xf>
    <xf numFmtId="0" fontId="7" fillId="0" borderId="24" xfId="56" applyFont="1" applyFill="1" applyBorder="1" applyAlignment="1" applyProtection="1">
      <alignment horizontal="left" vertical="center" wrapText="1"/>
      <protection/>
    </xf>
    <xf numFmtId="180" fontId="7" fillId="0" borderId="23" xfId="56" applyNumberFormat="1" applyFont="1" applyFill="1" applyBorder="1" applyAlignment="1" applyProtection="1">
      <alignment horizontal="center" vertical="center"/>
      <protection/>
    </xf>
    <xf numFmtId="3" fontId="7" fillId="0" borderId="18" xfId="56" applyNumberFormat="1" applyFont="1" applyFill="1" applyBorder="1" applyAlignment="1" applyProtection="1">
      <alignment vertical="center"/>
      <protection/>
    </xf>
    <xf numFmtId="211" fontId="12" fillId="0" borderId="35" xfId="56" applyNumberFormat="1" applyFont="1" applyFill="1" applyBorder="1" applyAlignment="1" applyProtection="1">
      <alignment horizontal="center" vertical="center"/>
      <protection/>
    </xf>
    <xf numFmtId="180" fontId="12" fillId="0" borderId="41" xfId="56" applyNumberFormat="1" applyFont="1" applyFill="1" applyBorder="1" applyAlignment="1" applyProtection="1">
      <alignment horizontal="center" vertical="center"/>
      <protection/>
    </xf>
    <xf numFmtId="0" fontId="7" fillId="0" borderId="19" xfId="56" applyFont="1" applyFill="1" applyBorder="1" applyAlignment="1" applyProtection="1">
      <alignment horizontal="left" vertical="center" wrapText="1"/>
      <protection/>
    </xf>
    <xf numFmtId="180" fontId="7" fillId="0" borderId="20" xfId="56" applyNumberFormat="1" applyFont="1" applyFill="1" applyBorder="1" applyAlignment="1" applyProtection="1">
      <alignment horizontal="center" vertical="center"/>
      <protection/>
    </xf>
    <xf numFmtId="3" fontId="7" fillId="0" borderId="34" xfId="56" applyNumberFormat="1" applyFont="1" applyFill="1" applyBorder="1" applyAlignment="1" applyProtection="1">
      <alignment vertical="center"/>
      <protection/>
    </xf>
    <xf numFmtId="0" fontId="7" fillId="0" borderId="11" xfId="56" applyFont="1" applyFill="1" applyBorder="1" applyAlignment="1" applyProtection="1">
      <alignment vertical="center" wrapText="1"/>
      <protection/>
    </xf>
    <xf numFmtId="211" fontId="12" fillId="0" borderId="53" xfId="56" applyNumberFormat="1" applyFont="1" applyFill="1" applyBorder="1" applyAlignment="1" applyProtection="1">
      <alignment horizontal="center" vertical="center"/>
      <protection/>
    </xf>
    <xf numFmtId="211" fontId="12" fillId="0" borderId="32" xfId="56" applyNumberFormat="1" applyFont="1" applyFill="1" applyBorder="1" applyAlignment="1" applyProtection="1">
      <alignment horizontal="center" vertical="center"/>
      <protection/>
    </xf>
    <xf numFmtId="211" fontId="12" fillId="0" borderId="28" xfId="56" applyNumberFormat="1" applyFont="1" applyFill="1" applyBorder="1" applyAlignment="1" applyProtection="1">
      <alignment horizontal="center" vertical="center"/>
      <protection/>
    </xf>
    <xf numFmtId="0" fontId="12" fillId="0" borderId="19" xfId="56" applyFont="1" applyFill="1" applyBorder="1" applyAlignment="1" applyProtection="1">
      <alignment horizontal="left" vertical="center" wrapText="1" indent="1"/>
      <protection/>
    </xf>
    <xf numFmtId="0" fontId="12" fillId="0" borderId="19" xfId="56" applyFont="1" applyFill="1" applyBorder="1" applyAlignment="1" applyProtection="1">
      <alignment horizontal="left" vertical="center" wrapText="1" indent="5"/>
      <protection/>
    </xf>
    <xf numFmtId="0" fontId="12" fillId="0" borderId="19" xfId="56" applyFont="1" applyFill="1" applyBorder="1" applyAlignment="1" applyProtection="1">
      <alignment horizontal="left" vertical="center" indent="1"/>
      <protection locked="0"/>
    </xf>
    <xf numFmtId="0" fontId="12" fillId="0" borderId="25" xfId="56" applyFont="1" applyFill="1" applyBorder="1" applyAlignment="1" applyProtection="1">
      <alignment horizontal="left" vertical="center" indent="1"/>
      <protection locked="0"/>
    </xf>
    <xf numFmtId="211" fontId="12" fillId="0" borderId="35" xfId="56" applyNumberFormat="1" applyFont="1" applyFill="1" applyBorder="1" applyAlignment="1" applyProtection="1">
      <alignment horizontal="right" vertical="center"/>
      <protection/>
    </xf>
    <xf numFmtId="3" fontId="7" fillId="0" borderId="49" xfId="56" applyNumberFormat="1" applyFont="1" applyFill="1" applyBorder="1" applyAlignment="1" applyProtection="1">
      <alignment vertical="center"/>
      <protection locked="0"/>
    </xf>
    <xf numFmtId="211" fontId="12" fillId="0" borderId="12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19" fillId="0" borderId="0" xfId="63">
      <alignment/>
      <protection/>
    </xf>
    <xf numFmtId="3" fontId="19" fillId="0" borderId="0" xfId="63" applyNumberFormat="1">
      <alignment/>
      <protection/>
    </xf>
    <xf numFmtId="0" fontId="37" fillId="0" borderId="11" xfId="63" applyFont="1" applyBorder="1" applyAlignment="1">
      <alignment horizontal="center" vertical="center"/>
      <protection/>
    </xf>
    <xf numFmtId="0" fontId="14" fillId="0" borderId="10" xfId="62" applyFont="1" applyFill="1" applyBorder="1" applyAlignment="1" applyProtection="1">
      <alignment horizontal="center" vertical="center" textRotation="90"/>
      <protection/>
    </xf>
    <xf numFmtId="3" fontId="37" fillId="0" borderId="10" xfId="63" applyNumberFormat="1" applyFont="1" applyBorder="1" applyAlignment="1">
      <alignment horizontal="center" vertical="center" wrapText="1"/>
      <protection/>
    </xf>
    <xf numFmtId="3" fontId="37" fillId="0" borderId="12" xfId="63" applyNumberFormat="1" applyFont="1" applyBorder="1" applyAlignment="1">
      <alignment horizontal="center" vertical="center" wrapText="1"/>
      <protection/>
    </xf>
    <xf numFmtId="0" fontId="36" fillId="0" borderId="21" xfId="63" applyFont="1" applyBorder="1" applyAlignment="1">
      <alignment horizontal="left" indent="1"/>
      <protection/>
    </xf>
    <xf numFmtId="0" fontId="36" fillId="0" borderId="22" xfId="63" applyFont="1" applyBorder="1" applyAlignment="1">
      <alignment horizontal="center"/>
      <protection/>
    </xf>
    <xf numFmtId="3" fontId="36" fillId="0" borderId="22" xfId="63" applyNumberFormat="1" applyFont="1" applyBorder="1" applyProtection="1">
      <alignment/>
      <protection locked="0"/>
    </xf>
    <xf numFmtId="3" fontId="36" fillId="0" borderId="40" xfId="63" applyNumberFormat="1" applyFont="1" applyBorder="1" applyProtection="1">
      <alignment/>
      <protection locked="0"/>
    </xf>
    <xf numFmtId="0" fontId="36" fillId="0" borderId="19" xfId="63" applyFont="1" applyBorder="1" applyAlignment="1">
      <alignment horizontal="left" indent="1"/>
      <protection/>
    </xf>
    <xf numFmtId="0" fontId="36" fillId="0" borderId="20" xfId="63" applyFont="1" applyBorder="1" applyAlignment="1">
      <alignment horizontal="center"/>
      <protection/>
    </xf>
    <xf numFmtId="3" fontId="36" fillId="0" borderId="20" xfId="63" applyNumberFormat="1" applyFont="1" applyBorder="1" applyProtection="1">
      <alignment/>
      <protection locked="0"/>
    </xf>
    <xf numFmtId="3" fontId="36" fillId="0" borderId="32" xfId="63" applyNumberFormat="1" applyFont="1" applyBorder="1" applyProtection="1">
      <alignment/>
      <protection locked="0"/>
    </xf>
    <xf numFmtId="0" fontId="36" fillId="0" borderId="19" xfId="63" applyFont="1" applyBorder="1" applyProtection="1">
      <alignment/>
      <protection locked="0"/>
    </xf>
    <xf numFmtId="0" fontId="36" fillId="0" borderId="25" xfId="63" applyFont="1" applyBorder="1" applyProtection="1">
      <alignment/>
      <protection locked="0"/>
    </xf>
    <xf numFmtId="0" fontId="36" fillId="0" borderId="26" xfId="63" applyFont="1" applyBorder="1" applyAlignment="1">
      <alignment horizontal="center"/>
      <protection/>
    </xf>
    <xf numFmtId="3" fontId="36" fillId="0" borderId="26" xfId="63" applyNumberFormat="1" applyFont="1" applyBorder="1" applyProtection="1">
      <alignment/>
      <protection locked="0"/>
    </xf>
    <xf numFmtId="3" fontId="36" fillId="0" borderId="35" xfId="63" applyNumberFormat="1" applyFont="1" applyBorder="1" applyProtection="1">
      <alignment/>
      <protection locked="0"/>
    </xf>
    <xf numFmtId="0" fontId="36" fillId="0" borderId="0" xfId="63" applyFont="1">
      <alignment/>
      <protection/>
    </xf>
    <xf numFmtId="0" fontId="19" fillId="0" borderId="0" xfId="63" applyFont="1">
      <alignment/>
      <protection/>
    </xf>
    <xf numFmtId="3" fontId="19" fillId="0" borderId="0" xfId="63" applyNumberFormat="1" applyFont="1" applyAlignment="1">
      <alignment horizontal="center"/>
      <protection/>
    </xf>
    <xf numFmtId="0" fontId="19" fillId="0" borderId="0" xfId="63" applyFont="1" applyAlignment="1">
      <alignment/>
      <protection/>
    </xf>
    <xf numFmtId="3" fontId="19" fillId="0" borderId="0" xfId="63" applyNumberFormat="1" applyFont="1" applyAlignment="1">
      <alignment/>
      <protection/>
    </xf>
    <xf numFmtId="3" fontId="36" fillId="33" borderId="85" xfId="63" applyNumberFormat="1" applyFont="1" applyFill="1" applyBorder="1">
      <alignment/>
      <protection/>
    </xf>
    <xf numFmtId="3" fontId="38" fillId="33" borderId="12" xfId="63" applyNumberFormat="1" applyFont="1" applyFill="1" applyBorder="1">
      <alignment/>
      <protection/>
    </xf>
    <xf numFmtId="0" fontId="37" fillId="0" borderId="24" xfId="63" applyFont="1" applyBorder="1" applyAlignment="1">
      <alignment horizontal="center" vertical="center"/>
      <protection/>
    </xf>
    <xf numFmtId="0" fontId="14" fillId="0" borderId="23" xfId="62" applyFont="1" applyFill="1" applyBorder="1" applyAlignment="1" applyProtection="1">
      <alignment horizontal="center" vertical="center" textRotation="90"/>
      <protection/>
    </xf>
    <xf numFmtId="0" fontId="37" fillId="0" borderId="23" xfId="63" applyFont="1" applyBorder="1" applyAlignment="1">
      <alignment horizontal="center" vertical="center" wrapText="1"/>
      <protection/>
    </xf>
    <xf numFmtId="3" fontId="37" fillId="0" borderId="28" xfId="63" applyNumberFormat="1" applyFont="1" applyBorder="1" applyAlignment="1">
      <alignment horizontal="center" vertical="center" wrapText="1"/>
      <protection/>
    </xf>
    <xf numFmtId="0" fontId="36" fillId="0" borderId="20" xfId="63" applyFont="1" applyBorder="1" applyProtection="1">
      <alignment/>
      <protection locked="0"/>
    </xf>
    <xf numFmtId="0" fontId="36" fillId="0" borderId="19" xfId="63" applyFont="1" applyBorder="1" applyAlignment="1" applyProtection="1">
      <alignment horizontal="left" indent="1"/>
      <protection locked="0"/>
    </xf>
    <xf numFmtId="0" fontId="36" fillId="0" borderId="25" xfId="63" applyFont="1" applyBorder="1" applyAlignment="1" applyProtection="1">
      <alignment horizontal="left" indent="1"/>
      <protection locked="0"/>
    </xf>
    <xf numFmtId="0" fontId="36" fillId="0" borderId="26" xfId="63" applyFont="1" applyBorder="1" applyProtection="1">
      <alignment/>
      <protection locked="0"/>
    </xf>
    <xf numFmtId="0" fontId="36" fillId="33" borderId="85" xfId="63" applyFont="1" applyFill="1" applyBorder="1">
      <alignment/>
      <protection/>
    </xf>
    <xf numFmtId="183" fontId="12" fillId="0" borderId="18" xfId="59" applyNumberFormat="1" applyFont="1" applyBorder="1" applyAlignment="1" applyProtection="1">
      <alignment horizontal="right" vertical="center"/>
      <protection locked="0"/>
    </xf>
    <xf numFmtId="183" fontId="12" fillId="0" borderId="34" xfId="59" applyNumberFormat="1" applyFont="1" applyBorder="1" applyAlignment="1" applyProtection="1">
      <alignment horizontal="right" vertical="center"/>
      <protection locked="0"/>
    </xf>
    <xf numFmtId="183" fontId="12" fillId="0" borderId="47" xfId="59" applyNumberFormat="1" applyFont="1" applyBorder="1" applyAlignment="1" applyProtection="1">
      <alignment horizontal="right" vertical="center"/>
      <protection locked="0"/>
    </xf>
    <xf numFmtId="183" fontId="14" fillId="33" borderId="49" xfId="59" applyNumberFormat="1" applyFont="1" applyFill="1" applyBorder="1" applyAlignment="1">
      <alignment vertical="center"/>
      <protection/>
    </xf>
    <xf numFmtId="183" fontId="12" fillId="0" borderId="46" xfId="59" applyNumberFormat="1" applyFont="1" applyFill="1" applyBorder="1" applyAlignment="1" applyProtection="1">
      <alignment vertical="center"/>
      <protection locked="0"/>
    </xf>
    <xf numFmtId="183" fontId="12" fillId="0" borderId="47" xfId="59" applyNumberFormat="1" applyFont="1" applyFill="1" applyBorder="1" applyAlignment="1" applyProtection="1">
      <alignment vertical="center"/>
      <protection locked="0"/>
    </xf>
    <xf numFmtId="183" fontId="12" fillId="0" borderId="46" xfId="59" applyNumberFormat="1" applyFont="1" applyBorder="1" applyAlignment="1" applyProtection="1">
      <alignment vertical="center"/>
      <protection locked="0"/>
    </xf>
    <xf numFmtId="183" fontId="12" fillId="0" borderId="34" xfId="59" applyNumberFormat="1" applyFont="1" applyBorder="1" applyAlignment="1" applyProtection="1">
      <alignment vertical="center"/>
      <protection locked="0"/>
    </xf>
    <xf numFmtId="183" fontId="14" fillId="33" borderId="34" xfId="59" applyNumberFormat="1" applyFont="1" applyFill="1" applyBorder="1" applyAlignment="1">
      <alignment vertical="center"/>
      <protection/>
    </xf>
    <xf numFmtId="183" fontId="12" fillId="0" borderId="47" xfId="59" applyNumberFormat="1" applyFont="1" applyBorder="1" applyAlignment="1" applyProtection="1">
      <alignment vertical="center"/>
      <protection locked="0"/>
    </xf>
    <xf numFmtId="183" fontId="14" fillId="33" borderId="49" xfId="59" applyNumberFormat="1" applyFont="1" applyFill="1" applyBorder="1" applyAlignment="1" applyProtection="1">
      <alignment vertical="center"/>
      <protection/>
    </xf>
    <xf numFmtId="183" fontId="14" fillId="33" borderId="18" xfId="59" applyNumberFormat="1" applyFont="1" applyFill="1" applyBorder="1" applyAlignment="1" applyProtection="1">
      <alignment vertical="center"/>
      <protection/>
    </xf>
    <xf numFmtId="183" fontId="14" fillId="33" borderId="51" xfId="59" applyNumberFormat="1" applyFont="1" applyFill="1" applyBorder="1" applyAlignment="1" applyProtection="1">
      <alignment vertical="center"/>
      <protection/>
    </xf>
    <xf numFmtId="183" fontId="14" fillId="33" borderId="84" xfId="59" applyNumberFormat="1" applyFont="1" applyFill="1" applyBorder="1" applyAlignment="1" applyProtection="1">
      <alignment vertical="center"/>
      <protection/>
    </xf>
    <xf numFmtId="183" fontId="14" fillId="33" borderId="50" xfId="59" applyNumberFormat="1" applyFont="1" applyFill="1" applyBorder="1" applyAlignment="1" applyProtection="1">
      <alignment vertical="center"/>
      <protection/>
    </xf>
    <xf numFmtId="9" fontId="15" fillId="0" borderId="28" xfId="59" applyNumberFormat="1" applyBorder="1" applyAlignment="1">
      <alignment vertical="center"/>
      <protection/>
    </xf>
    <xf numFmtId="9" fontId="15" fillId="0" borderId="32" xfId="59" applyNumberFormat="1" applyBorder="1" applyAlignment="1">
      <alignment vertical="center"/>
      <protection/>
    </xf>
    <xf numFmtId="9" fontId="15" fillId="0" borderId="43" xfId="59" applyNumberFormat="1" applyBorder="1" applyAlignment="1">
      <alignment vertical="center"/>
      <protection/>
    </xf>
    <xf numFmtId="9" fontId="15" fillId="33" borderId="28" xfId="59" applyNumberFormat="1" applyFill="1" applyBorder="1" applyAlignment="1">
      <alignment vertical="center"/>
      <protection/>
    </xf>
    <xf numFmtId="9" fontId="15" fillId="33" borderId="40" xfId="59" applyNumberFormat="1" applyFill="1" applyBorder="1" applyAlignment="1">
      <alignment vertical="center"/>
      <protection/>
    </xf>
    <xf numFmtId="9" fontId="15" fillId="0" borderId="35" xfId="59" applyNumberFormat="1" applyBorder="1" applyAlignment="1">
      <alignment vertical="center"/>
      <protection/>
    </xf>
    <xf numFmtId="9" fontId="15" fillId="0" borderId="40" xfId="59" applyNumberFormat="1" applyBorder="1" applyAlignment="1">
      <alignment vertical="center"/>
      <protection/>
    </xf>
    <xf numFmtId="9" fontId="15" fillId="33" borderId="32" xfId="59" applyNumberFormat="1" applyFill="1" applyBorder="1" applyAlignment="1">
      <alignment vertical="center"/>
      <protection/>
    </xf>
    <xf numFmtId="9" fontId="15" fillId="33" borderId="53" xfId="59" applyNumberFormat="1" applyFill="1" applyBorder="1" applyAlignment="1">
      <alignment vertical="center"/>
      <protection/>
    </xf>
    <xf numFmtId="164" fontId="5" fillId="0" borderId="16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4" fillId="0" borderId="24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 wrapText="1"/>
      <protection/>
    </xf>
    <xf numFmtId="0" fontId="4" fillId="0" borderId="23" xfId="58" applyFont="1" applyBorder="1" applyAlignment="1" applyProtection="1">
      <alignment horizontal="center" vertical="center" wrapText="1"/>
      <protection/>
    </xf>
    <xf numFmtId="0" fontId="4" fillId="0" borderId="37" xfId="58" applyFont="1" applyBorder="1" applyAlignment="1" applyProtection="1">
      <alignment horizontal="center" vertical="center" wrapText="1"/>
      <protection/>
    </xf>
    <xf numFmtId="164" fontId="4" fillId="0" borderId="18" xfId="58" applyNumberFormat="1" applyFont="1" applyBorder="1" applyAlignment="1" applyProtection="1">
      <alignment horizontal="center" vertical="center"/>
      <protection locked="0"/>
    </xf>
    <xf numFmtId="164" fontId="4" fillId="0" borderId="76" xfId="58" applyNumberFormat="1" applyFont="1" applyBorder="1" applyAlignment="1" applyProtection="1">
      <alignment horizontal="center" vertical="center"/>
      <protection locked="0"/>
    </xf>
    <xf numFmtId="164" fontId="4" fillId="0" borderId="77" xfId="58" applyNumberFormat="1" applyFont="1" applyBorder="1" applyAlignment="1" applyProtection="1">
      <alignment horizontal="center" vertical="center"/>
      <protection locked="0"/>
    </xf>
    <xf numFmtId="0" fontId="4" fillId="0" borderId="18" xfId="58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7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right" vertical="center"/>
    </xf>
    <xf numFmtId="0" fontId="5" fillId="0" borderId="0" xfId="59" applyFont="1" applyBorder="1" applyAlignment="1">
      <alignment horizontal="right"/>
      <protection/>
    </xf>
    <xf numFmtId="0" fontId="4" fillId="0" borderId="51" xfId="59" applyFont="1" applyBorder="1" applyAlignment="1">
      <alignment horizontal="center" vertical="center"/>
      <protection/>
    </xf>
    <xf numFmtId="0" fontId="4" fillId="0" borderId="30" xfId="59" applyFont="1" applyBorder="1" applyAlignment="1">
      <alignment horizontal="center" vertical="center"/>
      <protection/>
    </xf>
    <xf numFmtId="0" fontId="17" fillId="0" borderId="53" xfId="59" applyFont="1" applyBorder="1" applyAlignment="1">
      <alignment horizontal="center" vertical="center"/>
      <protection/>
    </xf>
    <xf numFmtId="0" fontId="17" fillId="0" borderId="13" xfId="59" applyFont="1" applyBorder="1" applyAlignment="1">
      <alignment horizontal="center" vertical="center"/>
      <protection/>
    </xf>
    <xf numFmtId="0" fontId="4" fillId="0" borderId="38" xfId="59" applyFont="1" applyBorder="1" applyAlignment="1" quotePrefix="1">
      <alignment horizontal="center" vertical="center" wrapText="1"/>
      <protection/>
    </xf>
    <xf numFmtId="0" fontId="4" fillId="0" borderId="14" xfId="59" applyFont="1" applyBorder="1" applyAlignment="1" quotePrefix="1">
      <alignment horizontal="center" vertical="center" wrapText="1"/>
      <protection/>
    </xf>
    <xf numFmtId="0" fontId="4" fillId="0" borderId="39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84" xfId="59" applyFont="1" applyBorder="1" applyAlignment="1">
      <alignment horizontal="center" vertical="center"/>
      <protection/>
    </xf>
    <xf numFmtId="0" fontId="4" fillId="0" borderId="50" xfId="59" applyFont="1" applyBorder="1" applyAlignment="1">
      <alignment horizontal="center" vertical="center"/>
      <protection/>
    </xf>
    <xf numFmtId="164" fontId="31" fillId="0" borderId="24" xfId="61" applyNumberFormat="1" applyFont="1" applyBorder="1" applyAlignment="1">
      <alignment horizontal="center" vertical="center" wrapText="1"/>
      <protection/>
    </xf>
    <xf numFmtId="164" fontId="31" fillId="0" borderId="19" xfId="61" applyNumberFormat="1" applyFont="1" applyBorder="1" applyAlignment="1">
      <alignment horizontal="center" vertical="center" wrapText="1"/>
      <protection/>
    </xf>
    <xf numFmtId="164" fontId="31" fillId="0" borderId="23" xfId="61" applyNumberFormat="1" applyFont="1" applyBorder="1" applyAlignment="1">
      <alignment horizontal="center" vertical="center"/>
      <protection/>
    </xf>
    <xf numFmtId="164" fontId="31" fillId="0" borderId="20" xfId="61" applyNumberFormat="1" applyFont="1" applyBorder="1" applyAlignment="1">
      <alignment horizontal="center" vertical="center"/>
      <protection/>
    </xf>
    <xf numFmtId="164" fontId="31" fillId="0" borderId="23" xfId="61" applyNumberFormat="1" applyFont="1" applyBorder="1" applyAlignment="1">
      <alignment horizontal="center" vertical="center" wrapText="1"/>
      <protection/>
    </xf>
    <xf numFmtId="164" fontId="31" fillId="0" borderId="20" xfId="61" applyNumberFormat="1" applyFont="1" applyBorder="1" applyAlignment="1">
      <alignment horizontal="center" vertical="center" wrapText="1"/>
      <protection/>
    </xf>
    <xf numFmtId="164" fontId="4" fillId="0" borderId="39" xfId="60" applyNumberFormat="1" applyFont="1" applyBorder="1" applyAlignment="1">
      <alignment horizontal="center" vertical="center" wrapText="1"/>
      <protection/>
    </xf>
    <xf numFmtId="164" fontId="4" fillId="0" borderId="15" xfId="60" applyNumberFormat="1" applyFont="1" applyBorder="1" applyAlignment="1">
      <alignment horizontal="center" vertical="center" wrapText="1"/>
      <protection/>
    </xf>
    <xf numFmtId="164" fontId="4" fillId="0" borderId="38" xfId="60" applyNumberFormat="1" applyFont="1" applyBorder="1" applyAlignment="1">
      <alignment horizontal="center" vertical="center" wrapText="1"/>
      <protection/>
    </xf>
    <xf numFmtId="164" fontId="4" fillId="0" borderId="14" xfId="60" applyNumberFormat="1" applyFont="1" applyBorder="1" applyAlignment="1">
      <alignment horizontal="center" vertical="center" wrapText="1"/>
      <protection/>
    </xf>
    <xf numFmtId="164" fontId="4" fillId="0" borderId="15" xfId="60" applyNumberFormat="1" applyFont="1" applyBorder="1" applyAlignment="1">
      <alignment horizontal="center" vertical="center"/>
      <protection/>
    </xf>
    <xf numFmtId="0" fontId="7" fillId="0" borderId="24" xfId="56" applyFont="1" applyFill="1" applyBorder="1" applyAlignment="1" applyProtection="1">
      <alignment horizontal="center" vertical="center" wrapText="1"/>
      <protection/>
    </xf>
    <xf numFmtId="0" fontId="7" fillId="0" borderId="36" xfId="56" applyFont="1" applyFill="1" applyBorder="1" applyAlignment="1" applyProtection="1">
      <alignment horizontal="center" vertical="center" wrapText="1"/>
      <protection/>
    </xf>
    <xf numFmtId="0" fontId="7" fillId="0" borderId="23" xfId="56" applyFont="1" applyFill="1" applyBorder="1" applyAlignment="1" applyProtection="1">
      <alignment horizontal="center" vertical="center" textRotation="90"/>
      <protection/>
    </xf>
    <xf numFmtId="0" fontId="7" fillId="0" borderId="37" xfId="56" applyFont="1" applyFill="1" applyBorder="1" applyAlignment="1" applyProtection="1">
      <alignment horizontal="center" vertical="center" textRotation="90"/>
      <protection/>
    </xf>
    <xf numFmtId="3" fontId="7" fillId="0" borderId="51" xfId="56" applyNumberFormat="1" applyFont="1" applyFill="1" applyBorder="1" applyAlignment="1" applyProtection="1">
      <alignment horizontal="center" vertical="center"/>
      <protection/>
    </xf>
    <xf numFmtId="3" fontId="7" fillId="0" borderId="86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0" fontId="7" fillId="0" borderId="26" xfId="56" applyFont="1" applyFill="1" applyBorder="1" applyAlignment="1" applyProtection="1">
      <alignment horizontal="center" vertical="center" textRotation="90"/>
      <protection/>
    </xf>
    <xf numFmtId="0" fontId="6" fillId="0" borderId="24" xfId="56" applyFont="1" applyFill="1" applyBorder="1" applyAlignment="1" applyProtection="1">
      <alignment horizontal="center" vertical="center" wrapText="1"/>
      <protection/>
    </xf>
    <xf numFmtId="0" fontId="6" fillId="0" borderId="25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3" fontId="19" fillId="0" borderId="0" xfId="63" applyNumberFormat="1" applyFont="1" applyAlignment="1">
      <alignment horizontal="center"/>
      <protection/>
    </xf>
    <xf numFmtId="0" fontId="38" fillId="33" borderId="44" xfId="63" applyFont="1" applyFill="1" applyBorder="1" applyAlignment="1">
      <alignment horizontal="left"/>
      <protection/>
    </xf>
    <xf numFmtId="0" fontId="38" fillId="33" borderId="45" xfId="63" applyFont="1" applyFill="1" applyBorder="1" applyAlignment="1">
      <alignment horizontal="left"/>
      <protection/>
    </xf>
    <xf numFmtId="0" fontId="38" fillId="33" borderId="44" xfId="63" applyFont="1" applyFill="1" applyBorder="1" applyAlignment="1">
      <alignment horizontal="left" indent="1"/>
      <protection/>
    </xf>
    <xf numFmtId="0" fontId="38" fillId="33" borderId="45" xfId="63" applyFont="1" applyFill="1" applyBorder="1" applyAlignment="1">
      <alignment horizontal="left" inden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10. Vagyonkimutatás 2007. évi" xfId="56"/>
    <cellStyle name="Normál_CÍmrend" xfId="57"/>
    <cellStyle name="Normál_KVRENMUNKA" xfId="58"/>
    <cellStyle name="Normál_minta" xfId="59"/>
    <cellStyle name="Normál_Több éves kötelezettségek" xfId="60"/>
    <cellStyle name="Normál_törv. észrevétel táblák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5">
      <selection activeCell="A15" sqref="A15"/>
    </sheetView>
  </sheetViews>
  <sheetFormatPr defaultColWidth="10.625" defaultRowHeight="12.75"/>
  <cols>
    <col min="1" max="1" width="10.125" style="342" customWidth="1"/>
    <col min="2" max="2" width="8.875" style="343" customWidth="1"/>
    <col min="3" max="3" width="12.50390625" style="344" customWidth="1"/>
    <col min="4" max="4" width="50.50390625" style="345" bestFit="1" customWidth="1"/>
    <col min="5" max="16384" width="10.625" style="345" customWidth="1"/>
  </cols>
  <sheetData>
    <row r="1" ht="12.75">
      <c r="D1" s="367" t="s">
        <v>236</v>
      </c>
    </row>
    <row r="4" spans="1:5" s="347" customFormat="1" ht="18">
      <c r="A4" s="346" t="s">
        <v>454</v>
      </c>
      <c r="B4" s="346"/>
      <c r="C4" s="346"/>
      <c r="D4" s="346"/>
      <c r="E4" s="346"/>
    </row>
    <row r="5" ht="13.5" thickBot="1"/>
    <row r="6" spans="1:8" s="343" customFormat="1" ht="14.25" thickBot="1" thickTop="1">
      <c r="A6" s="348" t="s">
        <v>237</v>
      </c>
      <c r="B6" s="349" t="s">
        <v>238</v>
      </c>
      <c r="C6" s="350" t="s">
        <v>239</v>
      </c>
      <c r="D6" s="351" t="s">
        <v>240</v>
      </c>
      <c r="H6" s="345"/>
    </row>
    <row r="7" spans="1:8" s="343" customFormat="1" ht="13.5" thickTop="1">
      <c r="A7" s="352"/>
      <c r="B7" s="353"/>
      <c r="C7" s="354"/>
      <c r="D7" s="355"/>
      <c r="H7" s="345"/>
    </row>
    <row r="8" spans="1:8" s="343" customFormat="1" ht="12.75">
      <c r="A8" s="352"/>
      <c r="B8" s="353"/>
      <c r="C8" s="354"/>
      <c r="D8" s="355"/>
      <c r="H8" s="345"/>
    </row>
    <row r="9" spans="1:4" ht="12.75">
      <c r="A9" s="356">
        <v>1</v>
      </c>
      <c r="B9" s="357"/>
      <c r="C9" s="358"/>
      <c r="D9" s="359" t="s">
        <v>241</v>
      </c>
    </row>
    <row r="10" spans="1:4" ht="12.75">
      <c r="A10" s="356"/>
      <c r="B10" s="357">
        <v>1</v>
      </c>
      <c r="C10" s="358"/>
      <c r="D10" s="359" t="s">
        <v>242</v>
      </c>
    </row>
    <row r="11" spans="1:4" ht="12.75">
      <c r="A11" s="356"/>
      <c r="B11" s="357">
        <v>2</v>
      </c>
      <c r="C11" s="358"/>
      <c r="D11" s="359" t="s">
        <v>74</v>
      </c>
    </row>
    <row r="12" spans="1:4" ht="12.75">
      <c r="A12" s="356"/>
      <c r="B12" s="357">
        <v>3</v>
      </c>
      <c r="C12" s="358"/>
      <c r="D12" s="359" t="s">
        <v>219</v>
      </c>
    </row>
    <row r="13" spans="1:4" ht="12.75">
      <c r="A13" s="356"/>
      <c r="B13" s="357">
        <v>4</v>
      </c>
      <c r="C13" s="358"/>
      <c r="D13" s="359" t="s">
        <v>453</v>
      </c>
    </row>
    <row r="14" spans="1:4" ht="12.75">
      <c r="A14" s="356"/>
      <c r="B14" s="357"/>
      <c r="C14" s="358"/>
      <c r="D14" s="359"/>
    </row>
    <row r="15" spans="1:4" ht="12.75">
      <c r="A15" s="356"/>
      <c r="B15" s="357"/>
      <c r="C15" s="358"/>
      <c r="D15" s="359"/>
    </row>
    <row r="16" spans="1:4" ht="12.75">
      <c r="A16" s="356"/>
      <c r="B16" s="357"/>
      <c r="C16" s="358"/>
      <c r="D16" s="359"/>
    </row>
    <row r="17" spans="1:4" ht="12.75">
      <c r="A17" s="356"/>
      <c r="B17" s="357"/>
      <c r="C17" s="358"/>
      <c r="D17" s="359"/>
    </row>
    <row r="18" spans="1:4" ht="12.75">
      <c r="A18" s="356"/>
      <c r="B18" s="357"/>
      <c r="C18" s="358"/>
      <c r="D18" s="359"/>
    </row>
    <row r="19" spans="1:4" ht="12.75">
      <c r="A19" s="356"/>
      <c r="B19" s="357"/>
      <c r="C19" s="358"/>
      <c r="D19" s="359"/>
    </row>
    <row r="20" spans="1:4" ht="12.75">
      <c r="A20" s="356"/>
      <c r="B20" s="357"/>
      <c r="C20" s="358"/>
      <c r="D20" s="360" t="s">
        <v>50</v>
      </c>
    </row>
    <row r="21" spans="1:4" ht="12.75">
      <c r="A21" s="356"/>
      <c r="B21" s="357"/>
      <c r="C21" s="358">
        <v>1</v>
      </c>
      <c r="D21" s="361" t="s">
        <v>51</v>
      </c>
    </row>
    <row r="22" spans="1:4" ht="12.75">
      <c r="A22" s="356"/>
      <c r="B22" s="357"/>
      <c r="C22" s="358">
        <v>2</v>
      </c>
      <c r="D22" s="362" t="s">
        <v>243</v>
      </c>
    </row>
    <row r="23" spans="1:4" ht="12.75">
      <c r="A23" s="356"/>
      <c r="B23" s="357"/>
      <c r="C23" s="358">
        <v>3</v>
      </c>
      <c r="D23" s="362" t="s">
        <v>58</v>
      </c>
    </row>
    <row r="24" spans="1:4" ht="12.75">
      <c r="A24" s="356"/>
      <c r="B24" s="357"/>
      <c r="C24" s="358">
        <v>4</v>
      </c>
      <c r="D24" s="362" t="s">
        <v>127</v>
      </c>
    </row>
    <row r="25" spans="1:4" ht="12.75">
      <c r="A25" s="356"/>
      <c r="B25" s="357"/>
      <c r="C25" s="358">
        <v>5</v>
      </c>
      <c r="D25" s="362" t="s">
        <v>200</v>
      </c>
    </row>
    <row r="26" spans="1:4" ht="12.75">
      <c r="A26" s="356"/>
      <c r="B26" s="357"/>
      <c r="C26" s="358">
        <v>6</v>
      </c>
      <c r="D26" s="362" t="s">
        <v>111</v>
      </c>
    </row>
    <row r="27" spans="1:4" ht="12.75">
      <c r="A27" s="356"/>
      <c r="B27" s="357"/>
      <c r="C27" s="358">
        <v>7</v>
      </c>
      <c r="D27" s="362" t="s">
        <v>62</v>
      </c>
    </row>
    <row r="28" spans="1:4" ht="12.75">
      <c r="A28" s="356"/>
      <c r="B28" s="357"/>
      <c r="C28" s="358">
        <v>8</v>
      </c>
      <c r="D28" s="362" t="s">
        <v>73</v>
      </c>
    </row>
    <row r="29" spans="1:4" ht="12.75">
      <c r="A29" s="356"/>
      <c r="B29" s="357"/>
      <c r="C29" s="358"/>
      <c r="D29" s="360" t="s">
        <v>63</v>
      </c>
    </row>
    <row r="30" spans="1:4" ht="12.75">
      <c r="A30" s="356"/>
      <c r="B30" s="357"/>
      <c r="C30" s="358">
        <v>9</v>
      </c>
      <c r="D30" s="362" t="s">
        <v>64</v>
      </c>
    </row>
    <row r="31" spans="1:4" ht="12.75">
      <c r="A31" s="356"/>
      <c r="B31" s="357"/>
      <c r="C31" s="358">
        <v>10</v>
      </c>
      <c r="D31" s="362" t="s">
        <v>66</v>
      </c>
    </row>
    <row r="32" spans="1:4" ht="12.75">
      <c r="A32" s="356"/>
      <c r="B32" s="357"/>
      <c r="C32" s="358">
        <v>11</v>
      </c>
      <c r="D32" s="362" t="s">
        <v>42</v>
      </c>
    </row>
    <row r="33" spans="1:4" ht="12.75">
      <c r="A33" s="356"/>
      <c r="B33" s="357"/>
      <c r="C33" s="358">
        <v>12</v>
      </c>
      <c r="D33" s="362" t="s">
        <v>168</v>
      </c>
    </row>
    <row r="34" spans="1:4" ht="12.75">
      <c r="A34" s="356"/>
      <c r="B34" s="357"/>
      <c r="C34" s="358">
        <v>13</v>
      </c>
      <c r="D34" s="362" t="s">
        <v>169</v>
      </c>
    </row>
    <row r="35" spans="1:4" ht="12.75">
      <c r="A35" s="356"/>
      <c r="B35" s="357"/>
      <c r="C35" s="358">
        <v>14</v>
      </c>
      <c r="D35" s="362" t="s">
        <v>113</v>
      </c>
    </row>
    <row r="36" spans="1:4" ht="12.75">
      <c r="A36" s="356"/>
      <c r="B36" s="357"/>
      <c r="C36" s="358">
        <v>15</v>
      </c>
      <c r="D36" s="362" t="s">
        <v>180</v>
      </c>
    </row>
    <row r="37" spans="1:4" ht="13.5" thickBot="1">
      <c r="A37" s="363"/>
      <c r="B37" s="364"/>
      <c r="C37" s="365"/>
      <c r="D37" s="366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3" t="s">
        <v>79</v>
      </c>
    </row>
    <row r="2" spans="1:6" s="7" customFormat="1" ht="48.75" customHeight="1" thickBot="1">
      <c r="A2" s="17" t="s">
        <v>97</v>
      </c>
      <c r="B2" s="6" t="s">
        <v>95</v>
      </c>
      <c r="C2" s="6" t="s">
        <v>96</v>
      </c>
      <c r="D2" s="6" t="s">
        <v>215</v>
      </c>
      <c r="E2" s="6" t="s">
        <v>216</v>
      </c>
      <c r="F2" s="111" t="s">
        <v>217</v>
      </c>
    </row>
    <row r="3" spans="1:6" s="21" customFormat="1" ht="15" customHeight="1" thickBo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0">
        <v>6</v>
      </c>
    </row>
    <row r="4" spans="1:6" ht="18" customHeight="1">
      <c r="A4" s="112" t="s">
        <v>424</v>
      </c>
      <c r="B4" s="95"/>
      <c r="C4" s="248"/>
      <c r="D4" s="95"/>
      <c r="E4" s="95">
        <v>1400</v>
      </c>
      <c r="F4" s="96"/>
    </row>
    <row r="5" spans="1:6" ht="18" customHeight="1">
      <c r="A5" s="112" t="s">
        <v>425</v>
      </c>
      <c r="B5" s="95">
        <v>530</v>
      </c>
      <c r="C5" s="248">
        <v>2008</v>
      </c>
      <c r="D5" s="95"/>
      <c r="E5" s="95">
        <v>530</v>
      </c>
      <c r="F5" s="96">
        <v>530</v>
      </c>
    </row>
    <row r="6" spans="1:6" ht="18" customHeight="1">
      <c r="A6" s="112"/>
      <c r="B6" s="95"/>
      <c r="C6" s="248"/>
      <c r="D6" s="95"/>
      <c r="E6" s="95"/>
      <c r="F6" s="96"/>
    </row>
    <row r="7" spans="1:6" ht="18" customHeight="1">
      <c r="A7" s="112"/>
      <c r="B7" s="95"/>
      <c r="C7" s="248"/>
      <c r="D7" s="95"/>
      <c r="E7" s="95"/>
      <c r="F7" s="96"/>
    </row>
    <row r="8" spans="1:6" ht="18" customHeight="1">
      <c r="A8" s="112"/>
      <c r="B8" s="95"/>
      <c r="C8" s="248"/>
      <c r="D8" s="95"/>
      <c r="E8" s="95"/>
      <c r="F8" s="96"/>
    </row>
    <row r="9" spans="1:6" ht="18" customHeight="1">
      <c r="A9" s="112"/>
      <c r="B9" s="95"/>
      <c r="C9" s="248"/>
      <c r="D9" s="95"/>
      <c r="E9" s="95"/>
      <c r="F9" s="96"/>
    </row>
    <row r="10" spans="1:6" ht="18" customHeight="1">
      <c r="A10" s="323"/>
      <c r="B10" s="95"/>
      <c r="C10" s="248"/>
      <c r="D10" s="95"/>
      <c r="E10" s="95"/>
      <c r="F10" s="96"/>
    </row>
    <row r="11" spans="1:6" ht="18" customHeight="1">
      <c r="A11" s="112"/>
      <c r="B11" s="95"/>
      <c r="C11" s="248"/>
      <c r="D11" s="95"/>
      <c r="E11" s="95"/>
      <c r="F11" s="96"/>
    </row>
    <row r="12" spans="1:6" ht="18" customHeight="1">
      <c r="A12" s="112"/>
      <c r="B12" s="95"/>
      <c r="C12" s="248"/>
      <c r="D12" s="95"/>
      <c r="E12" s="95"/>
      <c r="F12" s="96"/>
    </row>
    <row r="13" spans="1:6" ht="18" customHeight="1">
      <c r="A13" s="112"/>
      <c r="B13" s="95"/>
      <c r="C13" s="248"/>
      <c r="D13" s="95"/>
      <c r="E13" s="95"/>
      <c r="F13" s="96"/>
    </row>
    <row r="14" spans="1:6" ht="18" customHeight="1">
      <c r="A14" s="323"/>
      <c r="B14" s="95"/>
      <c r="C14" s="248"/>
      <c r="D14" s="95"/>
      <c r="E14" s="95"/>
      <c r="F14" s="96"/>
    </row>
    <row r="15" spans="1:6" ht="18" customHeight="1">
      <c r="A15" s="112"/>
      <c r="B15" s="95"/>
      <c r="C15" s="248"/>
      <c r="D15" s="95"/>
      <c r="E15" s="95"/>
      <c r="F15" s="96"/>
    </row>
    <row r="16" spans="1:6" ht="18" customHeight="1">
      <c r="A16" s="112"/>
      <c r="B16" s="95"/>
      <c r="C16" s="248"/>
      <c r="D16" s="95"/>
      <c r="E16" s="95"/>
      <c r="F16" s="96"/>
    </row>
    <row r="17" spans="1:6" ht="18" customHeight="1">
      <c r="A17" s="112"/>
      <c r="B17" s="95"/>
      <c r="C17" s="248"/>
      <c r="D17" s="95"/>
      <c r="E17" s="95"/>
      <c r="F17" s="96"/>
    </row>
    <row r="18" spans="1:6" ht="18" customHeight="1">
      <c r="A18" s="112"/>
      <c r="B18" s="95"/>
      <c r="C18" s="248"/>
      <c r="D18" s="95"/>
      <c r="E18" s="95"/>
      <c r="F18" s="96"/>
    </row>
    <row r="19" spans="1:6" ht="18" customHeight="1" thickBot="1">
      <c r="A19" s="113"/>
      <c r="B19" s="100"/>
      <c r="C19" s="248"/>
      <c r="D19" s="100"/>
      <c r="E19" s="100"/>
      <c r="F19" s="101"/>
    </row>
    <row r="20" spans="1:6" s="4" customFormat="1" ht="18" customHeight="1" thickBot="1">
      <c r="A20" s="240" t="s">
        <v>88</v>
      </c>
      <c r="B20" s="104">
        <f>SUM(B4:B19)</f>
        <v>530</v>
      </c>
      <c r="C20" s="114"/>
      <c r="D20" s="104">
        <f>SUM(D4:D19)</f>
        <v>0</v>
      </c>
      <c r="E20" s="104">
        <f>SUM(E4:E19)</f>
        <v>1930</v>
      </c>
      <c r="F20" s="115">
        <f>SUM(F4:F19)</f>
        <v>530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47.875" style="9" customWidth="1"/>
    <col min="2" max="4" width="15.87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3" customFormat="1" ht="15.75" thickBot="1">
      <c r="A1" s="8"/>
      <c r="B1" s="57"/>
      <c r="C1" s="57"/>
      <c r="D1" s="40" t="s">
        <v>79</v>
      </c>
    </row>
    <row r="2" spans="1:4" s="10" customFormat="1" ht="33" customHeight="1" thickBot="1">
      <c r="A2" s="18" t="s">
        <v>98</v>
      </c>
      <c r="B2" s="19" t="s">
        <v>143</v>
      </c>
      <c r="C2" s="19" t="s">
        <v>144</v>
      </c>
      <c r="D2" s="19" t="s">
        <v>137</v>
      </c>
    </row>
    <row r="3" spans="1:4" ht="18" customHeight="1">
      <c r="A3" s="116" t="s">
        <v>432</v>
      </c>
      <c r="B3" s="153">
        <v>45515</v>
      </c>
      <c r="C3" s="153">
        <v>46891</v>
      </c>
      <c r="D3" s="153">
        <v>45057</v>
      </c>
    </row>
    <row r="4" spans="1:4" ht="18" customHeight="1">
      <c r="A4" s="117" t="s">
        <v>433</v>
      </c>
      <c r="B4" s="152">
        <v>1400</v>
      </c>
      <c r="C4" s="152">
        <v>1400</v>
      </c>
      <c r="D4" s="152"/>
    </row>
    <row r="5" spans="1:4" ht="18" customHeight="1">
      <c r="A5" s="117" t="s">
        <v>434</v>
      </c>
      <c r="B5" s="152"/>
      <c r="C5" s="152"/>
      <c r="D5" s="152"/>
    </row>
    <row r="6" spans="1:4" ht="18" customHeight="1">
      <c r="A6" s="117" t="s">
        <v>99</v>
      </c>
      <c r="B6" s="152"/>
      <c r="C6" s="152"/>
      <c r="D6" s="152">
        <v>26</v>
      </c>
    </row>
    <row r="7" spans="1:4" ht="18" customHeight="1">
      <c r="A7" s="117" t="s">
        <v>100</v>
      </c>
      <c r="B7" s="152">
        <v>840</v>
      </c>
      <c r="C7" s="152">
        <v>1183</v>
      </c>
      <c r="D7" s="152">
        <v>995</v>
      </c>
    </row>
    <row r="8" spans="1:4" ht="18" customHeight="1">
      <c r="A8" s="117" t="s">
        <v>101</v>
      </c>
      <c r="B8" s="152">
        <v>959</v>
      </c>
      <c r="C8" s="152">
        <v>959</v>
      </c>
      <c r="D8" s="152"/>
    </row>
    <row r="9" spans="1:4" ht="18" customHeight="1">
      <c r="A9" s="117" t="s">
        <v>145</v>
      </c>
      <c r="B9" s="152">
        <v>360</v>
      </c>
      <c r="C9" s="152">
        <v>360</v>
      </c>
      <c r="D9" s="152">
        <v>267</v>
      </c>
    </row>
    <row r="10" spans="1:4" ht="18" customHeight="1">
      <c r="A10" s="117" t="s">
        <v>218</v>
      </c>
      <c r="B10" s="152"/>
      <c r="C10" s="152"/>
      <c r="D10" s="152"/>
    </row>
    <row r="11" spans="1:4" ht="18" customHeight="1">
      <c r="A11" s="117" t="s">
        <v>219</v>
      </c>
      <c r="B11" s="152">
        <v>4555</v>
      </c>
      <c r="C11" s="152">
        <v>7612</v>
      </c>
      <c r="D11" s="152">
        <v>7520</v>
      </c>
    </row>
    <row r="12" spans="1:4" ht="18" customHeight="1">
      <c r="A12" s="117" t="s">
        <v>435</v>
      </c>
      <c r="B12" s="152">
        <v>280</v>
      </c>
      <c r="C12" s="152">
        <v>1110</v>
      </c>
      <c r="D12" s="152">
        <v>1061</v>
      </c>
    </row>
    <row r="13" spans="1:4" ht="18" customHeight="1">
      <c r="A13" s="117" t="s">
        <v>220</v>
      </c>
      <c r="B13" s="152"/>
      <c r="C13" s="152"/>
      <c r="D13" s="152">
        <v>355</v>
      </c>
    </row>
    <row r="14" spans="1:4" ht="18" customHeight="1">
      <c r="A14" s="117" t="s">
        <v>74</v>
      </c>
      <c r="B14" s="152"/>
      <c r="C14" s="152"/>
      <c r="D14" s="152"/>
    </row>
    <row r="15" spans="1:4" ht="18" customHeight="1">
      <c r="A15" s="117" t="s">
        <v>76</v>
      </c>
      <c r="B15" s="152"/>
      <c r="C15" s="152"/>
      <c r="D15" s="152"/>
    </row>
    <row r="16" spans="1:4" ht="18" customHeight="1">
      <c r="A16" s="118" t="s">
        <v>436</v>
      </c>
      <c r="B16" s="152">
        <v>1664</v>
      </c>
      <c r="C16" s="152">
        <v>2190</v>
      </c>
      <c r="D16" s="152">
        <v>2655</v>
      </c>
    </row>
    <row r="17" spans="1:4" ht="18" customHeight="1">
      <c r="A17" s="118" t="s">
        <v>221</v>
      </c>
      <c r="B17" s="152">
        <v>445</v>
      </c>
      <c r="C17" s="152">
        <v>445</v>
      </c>
      <c r="D17" s="152">
        <v>654</v>
      </c>
    </row>
    <row r="18" spans="1:4" ht="18" customHeight="1">
      <c r="A18" s="118" t="s">
        <v>102</v>
      </c>
      <c r="B18" s="152">
        <v>5700</v>
      </c>
      <c r="C18" s="152">
        <v>5671</v>
      </c>
      <c r="D18" s="152">
        <v>5640</v>
      </c>
    </row>
    <row r="19" spans="1:4" ht="18" customHeight="1">
      <c r="A19" s="118" t="s">
        <v>222</v>
      </c>
      <c r="B19" s="152">
        <v>450</v>
      </c>
      <c r="C19" s="152">
        <v>607</v>
      </c>
      <c r="D19" s="152">
        <v>405</v>
      </c>
    </row>
    <row r="20" spans="1:4" ht="18" customHeight="1">
      <c r="A20" s="118" t="s">
        <v>234</v>
      </c>
      <c r="B20" s="152"/>
      <c r="C20" s="152">
        <v>1050</v>
      </c>
      <c r="D20" s="152">
        <v>1105</v>
      </c>
    </row>
    <row r="21" spans="1:4" ht="18" customHeight="1">
      <c r="A21" s="118" t="s">
        <v>437</v>
      </c>
      <c r="B21" s="152">
        <v>2591</v>
      </c>
      <c r="C21" s="152">
        <v>2937</v>
      </c>
      <c r="D21" s="152">
        <v>2669</v>
      </c>
    </row>
    <row r="22" spans="1:4" ht="18" customHeight="1">
      <c r="A22" s="118" t="s">
        <v>223</v>
      </c>
      <c r="B22" s="152">
        <v>530</v>
      </c>
      <c r="C22" s="152">
        <v>530</v>
      </c>
      <c r="D22" s="152">
        <v>809</v>
      </c>
    </row>
    <row r="23" spans="1:4" ht="18" customHeight="1">
      <c r="A23" s="118" t="s">
        <v>224</v>
      </c>
      <c r="B23" s="152"/>
      <c r="C23" s="152"/>
      <c r="D23" s="152"/>
    </row>
    <row r="24" spans="1:4" ht="18" customHeight="1">
      <c r="A24" s="118" t="s">
        <v>225</v>
      </c>
      <c r="B24" s="152"/>
      <c r="C24" s="152"/>
      <c r="D24" s="152"/>
    </row>
    <row r="25" spans="1:4" ht="18" customHeight="1">
      <c r="A25" s="118" t="s">
        <v>438</v>
      </c>
      <c r="B25" s="152">
        <v>828</v>
      </c>
      <c r="C25" s="152">
        <v>828</v>
      </c>
      <c r="D25" s="152">
        <v>856</v>
      </c>
    </row>
    <row r="26" spans="1:4" ht="18" customHeight="1">
      <c r="A26" s="118" t="s">
        <v>439</v>
      </c>
      <c r="B26" s="152">
        <v>55</v>
      </c>
      <c r="C26" s="152">
        <v>55</v>
      </c>
      <c r="D26" s="152">
        <v>55</v>
      </c>
    </row>
    <row r="27" spans="1:4" ht="18" customHeight="1">
      <c r="A27" s="118" t="s">
        <v>226</v>
      </c>
      <c r="B27" s="152"/>
      <c r="C27" s="152"/>
      <c r="D27" s="152"/>
    </row>
    <row r="28" spans="1:4" ht="18" customHeight="1">
      <c r="A28" s="118" t="s">
        <v>440</v>
      </c>
      <c r="B28" s="152">
        <v>166</v>
      </c>
      <c r="C28" s="152">
        <v>166</v>
      </c>
      <c r="D28" s="152">
        <v>171</v>
      </c>
    </row>
    <row r="29" spans="1:4" ht="18" customHeight="1">
      <c r="A29" s="118" t="s">
        <v>442</v>
      </c>
      <c r="B29" s="152">
        <v>2500</v>
      </c>
      <c r="C29" s="152">
        <v>7267</v>
      </c>
      <c r="D29" s="152">
        <v>7267</v>
      </c>
    </row>
    <row r="30" spans="1:4" ht="18" customHeight="1">
      <c r="A30" s="117" t="s">
        <v>441</v>
      </c>
      <c r="B30" s="152"/>
      <c r="C30" s="152"/>
      <c r="D30" s="152">
        <v>625</v>
      </c>
    </row>
    <row r="31" spans="1:4" ht="18" customHeight="1">
      <c r="A31" s="117"/>
      <c r="B31" s="152"/>
      <c r="C31" s="152"/>
      <c r="D31" s="152"/>
    </row>
    <row r="32" spans="1:4" ht="18" customHeight="1" thickBot="1">
      <c r="A32" s="119"/>
      <c r="B32" s="154"/>
      <c r="C32" s="154"/>
      <c r="D32" s="154"/>
    </row>
    <row r="33" spans="1:4" ht="18" customHeight="1" thickBot="1">
      <c r="A33" s="120" t="s">
        <v>88</v>
      </c>
      <c r="B33" s="155">
        <f>SUM(B3:B32)</f>
        <v>68838</v>
      </c>
      <c r="C33" s="155">
        <f>SUM(C3:C32)</f>
        <v>81261</v>
      </c>
      <c r="D33" s="155">
        <f>SUM(D3:D32)</f>
        <v>78192</v>
      </c>
    </row>
  </sheetData>
  <sheetProtection/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99" r:id="rId1"/>
  <headerFooter alignWithMargins="0">
    <oddHeader>&amp;C&amp;"Times New Roman CE,Félkövér"&amp;14
Fácánkert  Község Önkormányzatának kiadási előirányzatai és teljesítési adatai
feladatonként
&amp;R&amp;"Times New Roman CE,Félkövér dőlt"&amp;12 7.számú melléklet&amp;"Times New Roman CE,Dőlt"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50390625" style="64" customWidth="1"/>
    <col min="2" max="2" width="56.625" style="64" customWidth="1"/>
    <col min="3" max="3" width="14.00390625" style="63" customWidth="1"/>
    <col min="4" max="4" width="12.875" style="63" customWidth="1"/>
    <col min="5" max="5" width="13.125" style="63" customWidth="1"/>
    <col min="6" max="16384" width="9.375" style="63" customWidth="1"/>
  </cols>
  <sheetData>
    <row r="1" spans="1:5" s="59" customFormat="1" ht="29.25" customHeight="1">
      <c r="A1" s="58"/>
      <c r="B1" s="65" t="s">
        <v>417</v>
      </c>
      <c r="C1" s="66"/>
      <c r="D1" s="66"/>
      <c r="E1" s="66"/>
    </row>
    <row r="2" spans="1:5" s="62" customFormat="1" ht="32.25" customHeight="1">
      <c r="A2" s="67" t="s">
        <v>146</v>
      </c>
      <c r="B2" s="68"/>
      <c r="C2" s="67"/>
      <c r="D2" s="67"/>
      <c r="E2" s="67"/>
    </row>
    <row r="3" spans="1:5" s="62" customFormat="1" ht="35.25" customHeight="1">
      <c r="A3" s="60" t="s">
        <v>408</v>
      </c>
      <c r="B3" s="68"/>
      <c r="C3" s="61"/>
      <c r="D3" s="60"/>
      <c r="E3" s="60"/>
    </row>
    <row r="4" spans="3:5" ht="13.5" customHeight="1" thickBot="1">
      <c r="C4" s="64"/>
      <c r="D4" s="697" t="s">
        <v>47</v>
      </c>
      <c r="E4" s="697"/>
    </row>
    <row r="5" spans="1:6" s="69" customFormat="1" ht="28.5" customHeight="1">
      <c r="A5" s="702" t="s">
        <v>103</v>
      </c>
      <c r="B5" s="704" t="s">
        <v>80</v>
      </c>
      <c r="C5" s="123" t="s">
        <v>141</v>
      </c>
      <c r="D5" s="123" t="s">
        <v>142</v>
      </c>
      <c r="E5" s="706" t="s">
        <v>137</v>
      </c>
      <c r="F5" s="700" t="s">
        <v>235</v>
      </c>
    </row>
    <row r="6" spans="1:6" s="69" customFormat="1" ht="13.5" thickBot="1">
      <c r="A6" s="703"/>
      <c r="B6" s="705"/>
      <c r="C6" s="698" t="s">
        <v>140</v>
      </c>
      <c r="D6" s="699"/>
      <c r="E6" s="707"/>
      <c r="F6" s="701"/>
    </row>
    <row r="7" spans="1:6" s="70" customFormat="1" ht="15" customHeight="1">
      <c r="A7" s="74">
        <v>1</v>
      </c>
      <c r="B7" s="126" t="s">
        <v>82</v>
      </c>
      <c r="C7" s="156">
        <v>13867</v>
      </c>
      <c r="D7" s="156">
        <v>15996</v>
      </c>
      <c r="E7" s="638">
        <v>15618</v>
      </c>
      <c r="F7" s="653">
        <f>E7/D7</f>
        <v>0.9763690922730682</v>
      </c>
    </row>
    <row r="8" spans="1:6" s="70" customFormat="1" ht="15" customHeight="1">
      <c r="A8" s="75">
        <v>2</v>
      </c>
      <c r="B8" s="127" t="s">
        <v>83</v>
      </c>
      <c r="C8" s="157">
        <v>4209</v>
      </c>
      <c r="D8" s="157">
        <v>4797</v>
      </c>
      <c r="E8" s="639">
        <v>4638</v>
      </c>
      <c r="F8" s="654">
        <f aca="true" t="shared" si="0" ref="F8:F37">E8/D8</f>
        <v>0.9668542839274546</v>
      </c>
    </row>
    <row r="9" spans="1:6" s="70" customFormat="1" ht="15" customHeight="1">
      <c r="A9" s="75">
        <v>3</v>
      </c>
      <c r="B9" s="127" t="s">
        <v>151</v>
      </c>
      <c r="C9" s="157">
        <v>11884</v>
      </c>
      <c r="D9" s="157">
        <v>17317</v>
      </c>
      <c r="E9" s="639">
        <v>16935</v>
      </c>
      <c r="F9" s="654">
        <f t="shared" si="0"/>
        <v>0.9779407518623318</v>
      </c>
    </row>
    <row r="10" spans="1:6" s="70" customFormat="1" ht="15" customHeight="1">
      <c r="A10" s="75">
        <v>4</v>
      </c>
      <c r="B10" s="127" t="s">
        <v>152</v>
      </c>
      <c r="C10" s="157">
        <v>31551</v>
      </c>
      <c r="D10" s="157">
        <v>30783</v>
      </c>
      <c r="E10" s="639">
        <v>30302</v>
      </c>
      <c r="F10" s="654">
        <f t="shared" si="0"/>
        <v>0.9843744924146445</v>
      </c>
    </row>
    <row r="11" spans="1:6" s="70" customFormat="1" ht="15" customHeight="1">
      <c r="A11" s="75">
        <v>5</v>
      </c>
      <c r="B11" s="127" t="s">
        <v>153</v>
      </c>
      <c r="C11" s="157"/>
      <c r="D11" s="157"/>
      <c r="E11" s="639"/>
      <c r="F11" s="654"/>
    </row>
    <row r="12" spans="1:6" s="70" customFormat="1" ht="15" customHeight="1">
      <c r="A12" s="75">
        <v>6</v>
      </c>
      <c r="B12" s="127" t="s">
        <v>123</v>
      </c>
      <c r="C12" s="157">
        <v>1930</v>
      </c>
      <c r="D12" s="157">
        <v>1930</v>
      </c>
      <c r="E12" s="639">
        <v>530</v>
      </c>
      <c r="F12" s="654">
        <f t="shared" si="0"/>
        <v>0.27461139896373055</v>
      </c>
    </row>
    <row r="13" spans="1:6" s="70" customFormat="1" ht="15" customHeight="1" thickBot="1">
      <c r="A13" s="76">
        <v>7</v>
      </c>
      <c r="B13" s="128" t="s">
        <v>147</v>
      </c>
      <c r="C13" s="158">
        <v>1239</v>
      </c>
      <c r="D13" s="158">
        <v>2971</v>
      </c>
      <c r="E13" s="640">
        <v>2112</v>
      </c>
      <c r="F13" s="655">
        <f t="shared" si="0"/>
        <v>0.7108717603500505</v>
      </c>
    </row>
    <row r="14" spans="1:6" s="71" customFormat="1" ht="18" customHeight="1" thickBot="1">
      <c r="A14" s="77">
        <v>8</v>
      </c>
      <c r="B14" s="129" t="s">
        <v>183</v>
      </c>
      <c r="C14" s="124">
        <f>SUM(C7:C13)</f>
        <v>64680</v>
      </c>
      <c r="D14" s="124">
        <f>SUM(D7:D13)</f>
        <v>73794</v>
      </c>
      <c r="E14" s="641">
        <f>SUM(E7:E13)</f>
        <v>70135</v>
      </c>
      <c r="F14" s="656">
        <f t="shared" si="0"/>
        <v>0.9504160229828983</v>
      </c>
    </row>
    <row r="15" spans="1:6" s="71" customFormat="1" ht="18" customHeight="1">
      <c r="A15" s="78">
        <v>9</v>
      </c>
      <c r="B15" s="130" t="s">
        <v>114</v>
      </c>
      <c r="C15" s="270">
        <v>2700</v>
      </c>
      <c r="D15" s="270">
        <v>7467</v>
      </c>
      <c r="E15" s="642">
        <v>7432</v>
      </c>
      <c r="F15" s="653">
        <f t="shared" si="0"/>
        <v>0.9953127092540511</v>
      </c>
    </row>
    <row r="16" spans="1:6" s="71" customFormat="1" ht="18" customHeight="1" thickBot="1">
      <c r="A16" s="79">
        <v>10</v>
      </c>
      <c r="B16" s="131" t="s">
        <v>108</v>
      </c>
      <c r="C16" s="271"/>
      <c r="D16" s="271"/>
      <c r="E16" s="643"/>
      <c r="F16" s="655"/>
    </row>
    <row r="17" spans="1:6" s="71" customFormat="1" ht="18" customHeight="1" thickBot="1">
      <c r="A17" s="77">
        <v>11</v>
      </c>
      <c r="B17" s="129" t="s">
        <v>154</v>
      </c>
      <c r="C17" s="124">
        <f>C15+C16</f>
        <v>2700</v>
      </c>
      <c r="D17" s="124">
        <f>D15+D16</f>
        <v>7467</v>
      </c>
      <c r="E17" s="641">
        <f>E15+E16</f>
        <v>7432</v>
      </c>
      <c r="F17" s="656">
        <f t="shared" si="0"/>
        <v>0.9953127092540511</v>
      </c>
    </row>
    <row r="18" spans="1:6" s="71" customFormat="1" ht="18" customHeight="1" thickBot="1">
      <c r="A18" s="77">
        <v>12</v>
      </c>
      <c r="B18" s="129" t="s">
        <v>155</v>
      </c>
      <c r="C18" s="124">
        <f>C14+C17</f>
        <v>67380</v>
      </c>
      <c r="D18" s="124">
        <f>D14+D17</f>
        <v>81261</v>
      </c>
      <c r="E18" s="641">
        <f>E14+E17</f>
        <v>77567</v>
      </c>
      <c r="F18" s="656">
        <f t="shared" si="0"/>
        <v>0.9545415389916442</v>
      </c>
    </row>
    <row r="19" spans="1:6" s="70" customFormat="1" ht="15" customHeight="1">
      <c r="A19" s="80">
        <v>13</v>
      </c>
      <c r="B19" s="132" t="s">
        <v>148</v>
      </c>
      <c r="C19" s="125">
        <v>1458</v>
      </c>
      <c r="D19" s="125"/>
      <c r="E19" s="644"/>
      <c r="F19" s="653" t="e">
        <f t="shared" si="0"/>
        <v>#DIV/0!</v>
      </c>
    </row>
    <row r="20" spans="1:6" s="70" customFormat="1" ht="15" customHeight="1">
      <c r="A20" s="75">
        <v>14</v>
      </c>
      <c r="B20" s="127" t="s">
        <v>157</v>
      </c>
      <c r="C20" s="250"/>
      <c r="D20" s="250"/>
      <c r="E20" s="645">
        <v>625</v>
      </c>
      <c r="F20" s="658"/>
    </row>
    <row r="21" spans="1:6" s="72" customFormat="1" ht="19.5" customHeight="1">
      <c r="A21" s="134">
        <v>15</v>
      </c>
      <c r="B21" s="135" t="s">
        <v>156</v>
      </c>
      <c r="C21" s="136">
        <f>C18+C19+C20</f>
        <v>68838</v>
      </c>
      <c r="D21" s="136">
        <f>D18+D19+D20</f>
        <v>81261</v>
      </c>
      <c r="E21" s="646">
        <f>E18+E19+E20</f>
        <v>78192</v>
      </c>
      <c r="F21" s="660">
        <f t="shared" si="0"/>
        <v>0.9622328054048067</v>
      </c>
    </row>
    <row r="22" spans="1:6" s="70" customFormat="1" ht="15" customHeight="1">
      <c r="A22" s="75">
        <v>16</v>
      </c>
      <c r="B22" s="127" t="s">
        <v>51</v>
      </c>
      <c r="C22" s="121">
        <v>975</v>
      </c>
      <c r="D22" s="121">
        <v>1924</v>
      </c>
      <c r="E22" s="645">
        <v>1832</v>
      </c>
      <c r="F22" s="659">
        <f t="shared" si="0"/>
        <v>0.9521829521829522</v>
      </c>
    </row>
    <row r="23" spans="1:6" s="70" customFormat="1" ht="15" customHeight="1">
      <c r="A23" s="75">
        <v>17</v>
      </c>
      <c r="B23" s="127" t="s">
        <v>184</v>
      </c>
      <c r="C23" s="121">
        <v>35800</v>
      </c>
      <c r="D23" s="121">
        <v>36795</v>
      </c>
      <c r="E23" s="645">
        <v>36793</v>
      </c>
      <c r="F23" s="654">
        <f t="shared" si="0"/>
        <v>0.9999456447886941</v>
      </c>
    </row>
    <row r="24" spans="1:6" s="70" customFormat="1" ht="15" customHeight="1">
      <c r="A24" s="75">
        <v>18</v>
      </c>
      <c r="B24" s="133" t="s">
        <v>150</v>
      </c>
      <c r="C24" s="121">
        <v>2500</v>
      </c>
      <c r="D24" s="121">
        <v>4284</v>
      </c>
      <c r="E24" s="645">
        <v>4284</v>
      </c>
      <c r="F24" s="654">
        <f t="shared" si="0"/>
        <v>1</v>
      </c>
    </row>
    <row r="25" spans="1:6" s="70" customFormat="1" ht="15" customHeight="1">
      <c r="A25" s="75">
        <v>19</v>
      </c>
      <c r="B25" s="252" t="s">
        <v>158</v>
      </c>
      <c r="C25" s="121">
        <v>2500</v>
      </c>
      <c r="D25" s="121">
        <v>2146</v>
      </c>
      <c r="E25" s="645">
        <v>2146</v>
      </c>
      <c r="F25" s="654">
        <f t="shared" si="0"/>
        <v>1</v>
      </c>
    </row>
    <row r="26" spans="1:6" s="70" customFormat="1" ht="15" customHeight="1">
      <c r="A26" s="75">
        <v>20</v>
      </c>
      <c r="B26" s="127" t="s">
        <v>185</v>
      </c>
      <c r="C26" s="121">
        <v>20768</v>
      </c>
      <c r="D26" s="121">
        <v>30893</v>
      </c>
      <c r="E26" s="645">
        <v>30964</v>
      </c>
      <c r="F26" s="654">
        <f t="shared" si="0"/>
        <v>1.0022982552681838</v>
      </c>
    </row>
    <row r="27" spans="1:6" s="70" customFormat="1" ht="15" customHeight="1" thickBot="1">
      <c r="A27" s="76">
        <v>21</v>
      </c>
      <c r="B27" s="222" t="s">
        <v>159</v>
      </c>
      <c r="C27" s="122">
        <v>17978</v>
      </c>
      <c r="D27" s="122">
        <v>23281</v>
      </c>
      <c r="E27" s="647">
        <v>23281</v>
      </c>
      <c r="F27" s="655">
        <f t="shared" si="0"/>
        <v>1</v>
      </c>
    </row>
    <row r="28" spans="1:6" s="70" customFormat="1" ht="15" customHeight="1" thickBot="1">
      <c r="A28" s="77">
        <v>22</v>
      </c>
      <c r="B28" s="129" t="s">
        <v>186</v>
      </c>
      <c r="C28" s="159">
        <f>C22+C23+C24+C26</f>
        <v>60043</v>
      </c>
      <c r="D28" s="159">
        <f>D22+D23+D24+D26</f>
        <v>73896</v>
      </c>
      <c r="E28" s="648">
        <f>E22+E23+E24+E26</f>
        <v>73873</v>
      </c>
      <c r="F28" s="656">
        <f t="shared" si="0"/>
        <v>0.9996887517592292</v>
      </c>
    </row>
    <row r="29" spans="1:6" s="70" customFormat="1" ht="15" customHeight="1">
      <c r="A29" s="80">
        <v>23</v>
      </c>
      <c r="B29" s="132" t="s">
        <v>105</v>
      </c>
      <c r="C29" s="125">
        <v>8795</v>
      </c>
      <c r="D29" s="125">
        <v>7365</v>
      </c>
      <c r="E29" s="644">
        <v>5323</v>
      </c>
      <c r="F29" s="653">
        <f t="shared" si="0"/>
        <v>0.7227427019687712</v>
      </c>
    </row>
    <row r="30" spans="1:6" s="70" customFormat="1" ht="15" customHeight="1" thickBot="1">
      <c r="A30" s="76">
        <v>24</v>
      </c>
      <c r="B30" s="128" t="s">
        <v>106</v>
      </c>
      <c r="C30" s="122"/>
      <c r="D30" s="122"/>
      <c r="E30" s="647"/>
      <c r="F30" s="655"/>
    </row>
    <row r="31" spans="1:6" s="70" customFormat="1" ht="15" customHeight="1">
      <c r="A31" s="137">
        <v>25</v>
      </c>
      <c r="B31" s="138" t="s">
        <v>160</v>
      </c>
      <c r="C31" s="160">
        <f>C29+C30</f>
        <v>8795</v>
      </c>
      <c r="D31" s="160">
        <f>D29+D30</f>
        <v>7365</v>
      </c>
      <c r="E31" s="649">
        <f>E29+E30</f>
        <v>5323</v>
      </c>
      <c r="F31" s="656">
        <f t="shared" si="0"/>
        <v>0.7227427019687712</v>
      </c>
    </row>
    <row r="32" spans="1:6" s="71" customFormat="1" ht="18" customHeight="1" thickBot="1">
      <c r="A32" s="139">
        <v>26</v>
      </c>
      <c r="B32" s="140" t="s">
        <v>161</v>
      </c>
      <c r="C32" s="161">
        <f>C28+C31</f>
        <v>68838</v>
      </c>
      <c r="D32" s="161">
        <f>D28+D31</f>
        <v>81261</v>
      </c>
      <c r="E32" s="650">
        <f>E28+E31</f>
        <v>79196</v>
      </c>
      <c r="F32" s="657">
        <f t="shared" si="0"/>
        <v>0.974588055770911</v>
      </c>
    </row>
    <row r="33" spans="1:6" s="70" customFormat="1" ht="15" customHeight="1">
      <c r="A33" s="80">
        <v>27</v>
      </c>
      <c r="B33" s="132" t="s">
        <v>62</v>
      </c>
      <c r="C33" s="125"/>
      <c r="D33" s="125"/>
      <c r="E33" s="644"/>
      <c r="F33" s="653"/>
    </row>
    <row r="34" spans="1:6" s="70" customFormat="1" ht="15" customHeight="1" thickBot="1">
      <c r="A34" s="76">
        <v>28</v>
      </c>
      <c r="B34" s="128" t="s">
        <v>182</v>
      </c>
      <c r="C34" s="250"/>
      <c r="D34" s="250"/>
      <c r="E34" s="647">
        <v>631</v>
      </c>
      <c r="F34" s="655"/>
    </row>
    <row r="35" spans="1:6" s="70" customFormat="1" ht="15" customHeight="1" thickBot="1">
      <c r="A35" s="141">
        <v>29</v>
      </c>
      <c r="B35" s="142" t="s">
        <v>162</v>
      </c>
      <c r="C35" s="162">
        <f>C32+C33+C34</f>
        <v>68838</v>
      </c>
      <c r="D35" s="162">
        <f>D32+D33+D34</f>
        <v>81261</v>
      </c>
      <c r="E35" s="651">
        <f>E32+E33+E34</f>
        <v>79827</v>
      </c>
      <c r="F35" s="656">
        <f t="shared" si="0"/>
        <v>0.9823531583416399</v>
      </c>
    </row>
    <row r="36" spans="1:6" s="70" customFormat="1" ht="27.75" customHeight="1" thickBot="1">
      <c r="A36" s="77">
        <v>30</v>
      </c>
      <c r="B36" s="143" t="s">
        <v>164</v>
      </c>
      <c r="C36" s="159">
        <f>C28+C33-C14-C19</f>
        <v>-6095</v>
      </c>
      <c r="D36" s="159">
        <f>D28+D33-D14-D19</f>
        <v>102</v>
      </c>
      <c r="E36" s="159">
        <f>E28+E33-E14-E19</f>
        <v>3738</v>
      </c>
      <c r="F36" s="656">
        <f t="shared" si="0"/>
        <v>36.64705882352941</v>
      </c>
    </row>
    <row r="37" spans="1:6" s="70" customFormat="1" ht="15" customHeight="1" thickBot="1">
      <c r="A37" s="144">
        <v>31</v>
      </c>
      <c r="B37" s="145" t="s">
        <v>163</v>
      </c>
      <c r="C37" s="163">
        <f>C31-C17</f>
        <v>6095</v>
      </c>
      <c r="D37" s="163">
        <f>D31-D17</f>
        <v>-102</v>
      </c>
      <c r="E37" s="652">
        <f>E31-E17</f>
        <v>-2109</v>
      </c>
      <c r="F37" s="661">
        <f t="shared" si="0"/>
        <v>20.676470588235293</v>
      </c>
    </row>
    <row r="38" spans="1:6" s="70" customFormat="1" ht="15" customHeight="1" thickBot="1">
      <c r="A38" s="144">
        <v>32</v>
      </c>
      <c r="B38" s="145" t="s">
        <v>181</v>
      </c>
      <c r="C38" s="251"/>
      <c r="D38" s="251"/>
      <c r="E38" s="652"/>
      <c r="F38" s="648"/>
    </row>
    <row r="39" ht="15.75">
      <c r="B39" s="73"/>
    </row>
  </sheetData>
  <sheetProtection/>
  <mergeCells count="6">
    <mergeCell ref="D4:E4"/>
    <mergeCell ref="C6:D6"/>
    <mergeCell ref="F5:F6"/>
    <mergeCell ref="A5:A6"/>
    <mergeCell ref="B5:B6"/>
    <mergeCell ref="E5:E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5" r:id="rId1"/>
  <headerFooter alignWithMargins="0">
    <oddHeader>&amp;R&amp;"Times New Roman CE,Félkövér dőlt"&amp;12 8.számú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zoomScalePageLayoutView="0" workbookViewId="0" topLeftCell="B1">
      <selection activeCell="B1" sqref="B1"/>
    </sheetView>
  </sheetViews>
  <sheetFormatPr defaultColWidth="9.00390625" defaultRowHeight="12.75"/>
  <cols>
    <col min="1" max="1" width="6.50390625" style="63" customWidth="1"/>
    <col min="2" max="2" width="49.50390625" style="64" customWidth="1"/>
    <col min="3" max="3" width="16.00390625" style="63" customWidth="1"/>
    <col min="4" max="4" width="14.875" style="63" customWidth="1"/>
    <col min="5" max="6" width="16.00390625" style="63" customWidth="1"/>
    <col min="7" max="7" width="14.00390625" style="63" customWidth="1"/>
    <col min="8" max="8" width="16.00390625" style="63" customWidth="1"/>
    <col min="9" max="16384" width="9.375" style="63" customWidth="1"/>
  </cols>
  <sheetData>
    <row r="1" spans="1:8" s="371" customFormat="1" ht="25.5" customHeight="1">
      <c r="A1" s="58"/>
      <c r="B1" s="368" t="s">
        <v>423</v>
      </c>
      <c r="C1" s="369"/>
      <c r="D1" s="369"/>
      <c r="E1" s="368"/>
      <c r="F1" s="368"/>
      <c r="G1" s="65"/>
      <c r="H1" s="370"/>
    </row>
    <row r="2" spans="1:8" s="373" customFormat="1" ht="18" customHeight="1">
      <c r="A2" s="67" t="s">
        <v>244</v>
      </c>
      <c r="B2" s="68"/>
      <c r="C2" s="67"/>
      <c r="D2" s="67"/>
      <c r="E2" s="68"/>
      <c r="F2" s="68"/>
      <c r="G2" s="68"/>
      <c r="H2" s="372"/>
    </row>
    <row r="3" spans="1:8" s="374" customFormat="1" ht="16.5" customHeight="1">
      <c r="A3" s="60"/>
      <c r="B3" s="68" t="s">
        <v>411</v>
      </c>
      <c r="C3" s="61"/>
      <c r="D3" s="60" t="s">
        <v>458</v>
      </c>
      <c r="E3" s="68"/>
      <c r="F3" s="68" t="s">
        <v>457</v>
      </c>
      <c r="G3" s="68"/>
      <c r="H3" s="372"/>
    </row>
    <row r="4" s="64" customFormat="1" ht="14.25" thickBot="1">
      <c r="H4" s="375" t="s">
        <v>47</v>
      </c>
    </row>
    <row r="5" spans="1:8" ht="54" customHeight="1" thickBot="1" thickTop="1">
      <c r="A5" s="376" t="s">
        <v>1</v>
      </c>
      <c r="B5" s="377" t="s">
        <v>80</v>
      </c>
      <c r="C5" s="378" t="s">
        <v>245</v>
      </c>
      <c r="D5" s="378" t="s">
        <v>246</v>
      </c>
      <c r="E5" s="379" t="s">
        <v>247</v>
      </c>
      <c r="F5" s="378" t="s">
        <v>248</v>
      </c>
      <c r="G5" s="378" t="s">
        <v>246</v>
      </c>
      <c r="H5" s="380" t="s">
        <v>249</v>
      </c>
    </row>
    <row r="6" spans="1:8" s="70" customFormat="1" ht="15" customHeight="1">
      <c r="A6" s="381">
        <v>1</v>
      </c>
      <c r="B6" s="382" t="s">
        <v>250</v>
      </c>
      <c r="C6" s="157">
        <v>2153</v>
      </c>
      <c r="D6" s="383"/>
      <c r="E6" s="384">
        <f>D6+C6</f>
        <v>2153</v>
      </c>
      <c r="F6" s="385">
        <v>2832</v>
      </c>
      <c r="G6" s="383"/>
      <c r="H6" s="386">
        <f>G6+F6</f>
        <v>2832</v>
      </c>
    </row>
    <row r="7" spans="1:8" s="70" customFormat="1" ht="25.5" customHeight="1">
      <c r="A7" s="387">
        <v>2</v>
      </c>
      <c r="B7" s="388" t="s">
        <v>251</v>
      </c>
      <c r="C7" s="157">
        <v>-1279</v>
      </c>
      <c r="D7" s="383"/>
      <c r="E7" s="384">
        <f>D7+C7</f>
        <v>-1279</v>
      </c>
      <c r="F7" s="385">
        <v>-1285</v>
      </c>
      <c r="G7" s="383"/>
      <c r="H7" s="386">
        <f>G7+F7</f>
        <v>-1285</v>
      </c>
    </row>
    <row r="8" spans="1:8" s="70" customFormat="1" ht="15" customHeight="1">
      <c r="A8" s="387">
        <v>3</v>
      </c>
      <c r="B8" s="388" t="s">
        <v>252</v>
      </c>
      <c r="C8" s="157"/>
      <c r="D8" s="383"/>
      <c r="E8" s="384">
        <f>D8+C8</f>
        <v>0</v>
      </c>
      <c r="F8" s="385"/>
      <c r="G8" s="383"/>
      <c r="H8" s="386">
        <f>G8+F8</f>
        <v>0</v>
      </c>
    </row>
    <row r="9" spans="1:8" s="70" customFormat="1" ht="15" customHeight="1">
      <c r="A9" s="387">
        <v>4</v>
      </c>
      <c r="B9" s="388" t="s">
        <v>253</v>
      </c>
      <c r="C9" s="389"/>
      <c r="D9" s="383"/>
      <c r="E9" s="384">
        <f>D9+C9</f>
        <v>0</v>
      </c>
      <c r="F9" s="385"/>
      <c r="G9" s="383"/>
      <c r="H9" s="386">
        <f>G9+F9</f>
        <v>0</v>
      </c>
    </row>
    <row r="10" spans="1:8" s="395" customFormat="1" ht="15" customHeight="1">
      <c r="A10" s="390">
        <v>5</v>
      </c>
      <c r="B10" s="391" t="s">
        <v>254</v>
      </c>
      <c r="C10" s="392">
        <f aca="true" t="shared" si="0" ref="C10:H10">C6+C7-C8-C9</f>
        <v>874</v>
      </c>
      <c r="D10" s="392">
        <f t="shared" si="0"/>
        <v>0</v>
      </c>
      <c r="E10" s="393">
        <f t="shared" si="0"/>
        <v>874</v>
      </c>
      <c r="F10" s="392">
        <f t="shared" si="0"/>
        <v>1547</v>
      </c>
      <c r="G10" s="392">
        <f t="shared" si="0"/>
        <v>0</v>
      </c>
      <c r="H10" s="394">
        <f t="shared" si="0"/>
        <v>1547</v>
      </c>
    </row>
    <row r="11" spans="1:8" s="70" customFormat="1" ht="15" customHeight="1">
      <c r="A11" s="387">
        <v>6</v>
      </c>
      <c r="B11" s="388" t="s">
        <v>255</v>
      </c>
      <c r="C11" s="157"/>
      <c r="D11" s="383"/>
      <c r="E11" s="384">
        <f>D11+C11</f>
        <v>0</v>
      </c>
      <c r="F11" s="385"/>
      <c r="G11" s="383"/>
      <c r="H11" s="386">
        <f>G11+F11</f>
        <v>0</v>
      </c>
    </row>
    <row r="12" spans="1:8" s="70" customFormat="1" ht="15" customHeight="1">
      <c r="A12" s="387">
        <v>7</v>
      </c>
      <c r="B12" s="388" t="s">
        <v>256</v>
      </c>
      <c r="C12" s="157">
        <v>-4461</v>
      </c>
      <c r="D12" s="383"/>
      <c r="E12" s="384">
        <f>D12+C12</f>
        <v>-4461</v>
      </c>
      <c r="F12" s="385">
        <v>-190</v>
      </c>
      <c r="G12" s="383"/>
      <c r="H12" s="386">
        <f>G12+F12</f>
        <v>-190</v>
      </c>
    </row>
    <row r="13" spans="1:8" s="70" customFormat="1" ht="27" customHeight="1">
      <c r="A13" s="387">
        <v>8</v>
      </c>
      <c r="B13" s="382" t="s">
        <v>257</v>
      </c>
      <c r="C13" s="157"/>
      <c r="D13" s="383"/>
      <c r="E13" s="384">
        <f>D13+C13</f>
        <v>0</v>
      </c>
      <c r="F13" s="385"/>
      <c r="G13" s="383"/>
      <c r="H13" s="386">
        <f>G13+F13</f>
        <v>0</v>
      </c>
    </row>
    <row r="14" spans="1:8" s="70" customFormat="1" ht="28.5" customHeight="1">
      <c r="A14" s="387">
        <v>9</v>
      </c>
      <c r="B14" s="388" t="s">
        <v>258</v>
      </c>
      <c r="C14" s="157"/>
      <c r="D14" s="383"/>
      <c r="E14" s="384">
        <f>D14+C14</f>
        <v>0</v>
      </c>
      <c r="F14" s="385"/>
      <c r="G14" s="383"/>
      <c r="H14" s="386">
        <f>G14+F14</f>
        <v>0</v>
      </c>
    </row>
    <row r="15" spans="1:8" s="395" customFormat="1" ht="18" customHeight="1">
      <c r="A15" s="390">
        <v>10</v>
      </c>
      <c r="B15" s="391" t="s">
        <v>259</v>
      </c>
      <c r="C15" s="396">
        <f aca="true" t="shared" si="1" ref="C15:H15">C10+C11+C12+C13+C14</f>
        <v>-3587</v>
      </c>
      <c r="D15" s="396">
        <f t="shared" si="1"/>
        <v>0</v>
      </c>
      <c r="E15" s="397">
        <f t="shared" si="1"/>
        <v>-3587</v>
      </c>
      <c r="F15" s="396">
        <f t="shared" si="1"/>
        <v>1357</v>
      </c>
      <c r="G15" s="396">
        <f t="shared" si="1"/>
        <v>0</v>
      </c>
      <c r="H15" s="398">
        <f t="shared" si="1"/>
        <v>1357</v>
      </c>
    </row>
    <row r="16" spans="1:8" s="70" customFormat="1" ht="25.5" customHeight="1" thickBot="1">
      <c r="A16" s="399">
        <v>11</v>
      </c>
      <c r="B16" s="400" t="s">
        <v>260</v>
      </c>
      <c r="C16" s="401"/>
      <c r="D16" s="402"/>
      <c r="E16" s="403">
        <f>D16+C16</f>
        <v>0</v>
      </c>
      <c r="F16" s="404"/>
      <c r="G16" s="402"/>
      <c r="H16" s="405">
        <f>G16+F16</f>
        <v>0</v>
      </c>
    </row>
    <row r="17" ht="13.5" thickTop="1"/>
  </sheetData>
  <sheetProtection/>
  <printOptions horizontalCentered="1" verticalCentered="1"/>
  <pageMargins left="1.1811023622047245" right="0.63" top="0.98" bottom="1.54" header="0.7" footer="0.3937007874015748"/>
  <pageSetup horizontalDpi="600" verticalDpi="600" orientation="landscape" paperSize="9" scale="90" r:id="rId1"/>
  <headerFooter alignWithMargins="0">
    <oddHeader>&amp;R&amp;"Times New Roman CE,Félkövér dőlt"&amp;12 9.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C1">
      <selection activeCell="D7" sqref="D7"/>
    </sheetView>
  </sheetViews>
  <sheetFormatPr defaultColWidth="10.625" defaultRowHeight="12.75"/>
  <cols>
    <col min="1" max="1" width="6.875" style="421" customWidth="1"/>
    <col min="2" max="2" width="43.50390625" style="422" customWidth="1"/>
    <col min="3" max="4" width="12.875" style="421" customWidth="1"/>
    <col min="5" max="5" width="14.625" style="422" customWidth="1"/>
    <col min="6" max="6" width="13.50390625" style="422" customWidth="1"/>
    <col min="7" max="7" width="13.875" style="422" customWidth="1"/>
    <col min="8" max="8" width="15.375" style="422" customWidth="1"/>
    <col min="9" max="16384" width="10.625" style="422" customWidth="1"/>
  </cols>
  <sheetData>
    <row r="1" ht="13.5" thickBot="1">
      <c r="H1" s="423" t="s">
        <v>79</v>
      </c>
    </row>
    <row r="2" spans="1:8" s="426" customFormat="1" ht="26.25" customHeight="1">
      <c r="A2" s="708" t="s">
        <v>103</v>
      </c>
      <c r="B2" s="710" t="s">
        <v>266</v>
      </c>
      <c r="C2" s="712" t="s">
        <v>267</v>
      </c>
      <c r="D2" s="712" t="s">
        <v>268</v>
      </c>
      <c r="E2" s="424" t="s">
        <v>269</v>
      </c>
      <c r="F2" s="424"/>
      <c r="G2" s="424"/>
      <c r="H2" s="425"/>
    </row>
    <row r="3" spans="1:8" s="429" customFormat="1" ht="32.25" customHeight="1">
      <c r="A3" s="709"/>
      <c r="B3" s="711"/>
      <c r="C3" s="711"/>
      <c r="D3" s="713"/>
      <c r="E3" s="427" t="s">
        <v>270</v>
      </c>
      <c r="F3" s="427" t="s">
        <v>271</v>
      </c>
      <c r="G3" s="427" t="s">
        <v>272</v>
      </c>
      <c r="H3" s="428" t="s">
        <v>422</v>
      </c>
    </row>
    <row r="4" spans="1:8" s="433" customFormat="1" ht="18" customHeight="1">
      <c r="A4" s="430">
        <v>1</v>
      </c>
      <c r="B4" s="431">
        <v>2</v>
      </c>
      <c r="C4" s="431">
        <v>3</v>
      </c>
      <c r="D4" s="431">
        <v>4</v>
      </c>
      <c r="E4" s="431">
        <v>5</v>
      </c>
      <c r="F4" s="431">
        <v>6</v>
      </c>
      <c r="G4" s="431">
        <v>7</v>
      </c>
      <c r="H4" s="432">
        <v>8</v>
      </c>
    </row>
    <row r="5" spans="1:8" ht="18" customHeight="1">
      <c r="A5" s="430">
        <v>1</v>
      </c>
      <c r="B5" s="434" t="s">
        <v>273</v>
      </c>
      <c r="C5" s="442">
        <v>2008</v>
      </c>
      <c r="D5" s="421">
        <v>2009</v>
      </c>
      <c r="E5" s="436">
        <v>3000</v>
      </c>
      <c r="F5" s="436">
        <v>0</v>
      </c>
      <c r="G5" s="436">
        <v>0</v>
      </c>
      <c r="H5" s="437">
        <v>0</v>
      </c>
    </row>
    <row r="6" spans="1:8" ht="18" customHeight="1">
      <c r="A6" s="430">
        <v>2</v>
      </c>
      <c r="B6" s="434" t="s">
        <v>274</v>
      </c>
      <c r="C6" s="435"/>
      <c r="E6" s="436">
        <v>0</v>
      </c>
      <c r="F6" s="436">
        <v>0</v>
      </c>
      <c r="G6" s="436">
        <v>0</v>
      </c>
      <c r="H6" s="437">
        <v>0</v>
      </c>
    </row>
    <row r="7" spans="1:8" ht="18" customHeight="1">
      <c r="A7" s="430">
        <v>3</v>
      </c>
      <c r="B7" s="438" t="s">
        <v>275</v>
      </c>
      <c r="C7" s="442"/>
      <c r="E7" s="436">
        <v>0</v>
      </c>
      <c r="F7" s="436">
        <v>0</v>
      </c>
      <c r="G7" s="436">
        <v>0</v>
      </c>
      <c r="H7" s="437">
        <v>0</v>
      </c>
    </row>
    <row r="8" spans="1:8" ht="18" customHeight="1">
      <c r="A8" s="430">
        <v>4</v>
      </c>
      <c r="B8" s="434" t="s">
        <v>276</v>
      </c>
      <c r="E8" s="439">
        <f>SUM(E9:E10)</f>
        <v>16308</v>
      </c>
      <c r="F8" s="439">
        <f>SUM(F9:F10)</f>
        <v>15316</v>
      </c>
      <c r="G8" s="439">
        <f>SUM(G9:G10)</f>
        <v>14324</v>
      </c>
      <c r="H8" s="440">
        <f>SUM(H9:H10)</f>
        <v>13332</v>
      </c>
    </row>
    <row r="9" spans="1:8" ht="18" customHeight="1">
      <c r="A9" s="430">
        <v>5</v>
      </c>
      <c r="B9" s="441" t="s">
        <v>421</v>
      </c>
      <c r="C9" s="421">
        <v>2006</v>
      </c>
      <c r="D9" s="421">
        <v>2025</v>
      </c>
      <c r="E9" s="443">
        <v>16308</v>
      </c>
      <c r="F9" s="443">
        <v>15316</v>
      </c>
      <c r="G9" s="443">
        <v>14324</v>
      </c>
      <c r="H9" s="444">
        <v>13332</v>
      </c>
    </row>
    <row r="10" spans="1:8" ht="18" customHeight="1">
      <c r="A10" s="430">
        <v>6</v>
      </c>
      <c r="B10" s="441"/>
      <c r="C10" s="442"/>
      <c r="D10" s="442"/>
      <c r="E10" s="443"/>
      <c r="F10" s="443"/>
      <c r="G10" s="443"/>
      <c r="H10" s="444"/>
    </row>
    <row r="11" spans="1:8" ht="18" customHeight="1" thickBot="1">
      <c r="A11" s="445">
        <v>7</v>
      </c>
      <c r="B11" s="446" t="s">
        <v>265</v>
      </c>
      <c r="C11" s="447"/>
      <c r="D11" s="447"/>
      <c r="E11" s="448">
        <f>SUM(E5:E8)</f>
        <v>19308</v>
      </c>
      <c r="F11" s="448">
        <f>SUM(F5:F8)</f>
        <v>15316</v>
      </c>
      <c r="G11" s="448">
        <f>SUM(G5:G8)</f>
        <v>14324</v>
      </c>
      <c r="H11" s="449">
        <f>SUM(H5:H8)</f>
        <v>13332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&amp;CÖnkormányzat által felvett hitelek és kibocsátott kötvények alakulása&amp;R&amp;"Arial CE,Félkövér"&amp;9 10..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="87" zoomScaleNormal="87" zoomScalePageLayoutView="0" workbookViewId="0" topLeftCell="C1">
      <selection activeCell="D8" sqref="D8"/>
    </sheetView>
  </sheetViews>
  <sheetFormatPr defaultColWidth="9.00390625" defaultRowHeight="12.75"/>
  <cols>
    <col min="1" max="1" width="6.875" style="450" customWidth="1"/>
    <col min="2" max="2" width="33.00390625" style="451" customWidth="1"/>
    <col min="3" max="3" width="17.00390625" style="451" customWidth="1"/>
    <col min="4" max="9" width="12.875" style="451" customWidth="1"/>
    <col min="10" max="10" width="13.875" style="451" customWidth="1"/>
    <col min="11" max="16384" width="9.375" style="451" customWidth="1"/>
  </cols>
  <sheetData>
    <row r="1" ht="14.25" thickBot="1">
      <c r="J1" s="452" t="s">
        <v>79</v>
      </c>
    </row>
    <row r="2" spans="1:10" s="457" customFormat="1" ht="26.25" customHeight="1">
      <c r="A2" s="716" t="s">
        <v>103</v>
      </c>
      <c r="B2" s="714" t="s">
        <v>277</v>
      </c>
      <c r="C2" s="714" t="s">
        <v>278</v>
      </c>
      <c r="D2" s="714" t="s">
        <v>279</v>
      </c>
      <c r="E2" s="714" t="s">
        <v>280</v>
      </c>
      <c r="F2" s="453" t="s">
        <v>281</v>
      </c>
      <c r="G2" s="454"/>
      <c r="H2" s="454"/>
      <c r="I2" s="455"/>
      <c r="J2" s="456" t="s">
        <v>282</v>
      </c>
    </row>
    <row r="3" spans="1:10" s="462" customFormat="1" ht="32.25" customHeight="1" thickBot="1">
      <c r="A3" s="717"/>
      <c r="B3" s="718"/>
      <c r="C3" s="718"/>
      <c r="D3" s="715"/>
      <c r="E3" s="715"/>
      <c r="F3" s="458" t="s">
        <v>270</v>
      </c>
      <c r="G3" s="459" t="s">
        <v>271</v>
      </c>
      <c r="H3" s="459" t="s">
        <v>272</v>
      </c>
      <c r="I3" s="460" t="s">
        <v>283</v>
      </c>
      <c r="J3" s="461" t="s">
        <v>284</v>
      </c>
    </row>
    <row r="4" spans="1:10" s="467" customFormat="1" ht="18" customHeight="1" thickBot="1">
      <c r="A4" s="463">
        <v>1</v>
      </c>
      <c r="B4" s="464">
        <v>2</v>
      </c>
      <c r="C4" s="465">
        <v>3</v>
      </c>
      <c r="D4" s="465">
        <v>4</v>
      </c>
      <c r="E4" s="465">
        <v>5</v>
      </c>
      <c r="F4" s="465">
        <v>6</v>
      </c>
      <c r="G4" s="465">
        <v>7</v>
      </c>
      <c r="H4" s="465">
        <v>8</v>
      </c>
      <c r="I4" s="465">
        <v>9</v>
      </c>
      <c r="J4" s="466">
        <v>10</v>
      </c>
    </row>
    <row r="5" spans="1:10" ht="33.75" customHeight="1">
      <c r="A5" s="468" t="s">
        <v>3</v>
      </c>
      <c r="B5" s="469" t="s">
        <v>285</v>
      </c>
      <c r="C5" s="470"/>
      <c r="D5" s="471">
        <f aca="true" t="shared" si="0" ref="D5:I5">SUM(D6:D7)</f>
        <v>0</v>
      </c>
      <c r="E5" s="471">
        <f t="shared" si="0"/>
        <v>0</v>
      </c>
      <c r="F5" s="471">
        <f t="shared" si="0"/>
        <v>0</v>
      </c>
      <c r="G5" s="471">
        <f t="shared" si="0"/>
        <v>0</v>
      </c>
      <c r="H5" s="471">
        <f t="shared" si="0"/>
        <v>0</v>
      </c>
      <c r="I5" s="472">
        <f t="shared" si="0"/>
        <v>0</v>
      </c>
      <c r="J5" s="473">
        <f aca="true" t="shared" si="1" ref="J5:J14">SUM(F5:I5)</f>
        <v>0</v>
      </c>
    </row>
    <row r="6" spans="1:10" ht="21" customHeight="1">
      <c r="A6" s="474" t="s">
        <v>5</v>
      </c>
      <c r="B6" s="475"/>
      <c r="C6" s="476"/>
      <c r="D6" s="477"/>
      <c r="E6" s="477"/>
      <c r="F6" s="477"/>
      <c r="G6" s="477"/>
      <c r="H6" s="477"/>
      <c r="I6" s="478"/>
      <c r="J6" s="479">
        <f t="shared" si="1"/>
        <v>0</v>
      </c>
    </row>
    <row r="7" spans="1:10" ht="21" customHeight="1">
      <c r="A7" s="474" t="s">
        <v>7</v>
      </c>
      <c r="B7" s="475"/>
      <c r="C7" s="476"/>
      <c r="D7" s="477"/>
      <c r="E7" s="477"/>
      <c r="F7" s="477"/>
      <c r="G7" s="477"/>
      <c r="H7" s="477"/>
      <c r="I7" s="478"/>
      <c r="J7" s="479">
        <f t="shared" si="1"/>
        <v>0</v>
      </c>
    </row>
    <row r="8" spans="1:10" ht="36" customHeight="1">
      <c r="A8" s="474" t="s">
        <v>8</v>
      </c>
      <c r="B8" s="480" t="s">
        <v>419</v>
      </c>
      <c r="C8" s="481"/>
      <c r="D8" s="482">
        <f aca="true" t="shared" si="2" ref="D8:I8">SUM(D9:D10)</f>
        <v>0</v>
      </c>
      <c r="E8" s="482">
        <f t="shared" si="2"/>
        <v>0</v>
      </c>
      <c r="F8" s="482">
        <f t="shared" si="2"/>
        <v>0</v>
      </c>
      <c r="G8" s="482">
        <f t="shared" si="2"/>
        <v>1692</v>
      </c>
      <c r="H8" s="482">
        <f t="shared" si="2"/>
        <v>1692</v>
      </c>
      <c r="I8" s="483">
        <f t="shared" si="2"/>
        <v>25924</v>
      </c>
      <c r="J8" s="479">
        <f t="shared" si="1"/>
        <v>29308</v>
      </c>
    </row>
    <row r="9" spans="1:10" ht="21" customHeight="1">
      <c r="A9" s="474" t="s">
        <v>9</v>
      </c>
      <c r="B9" s="475" t="s">
        <v>420</v>
      </c>
      <c r="C9" s="476">
        <v>2006</v>
      </c>
      <c r="D9" s="477"/>
      <c r="E9" s="477"/>
      <c r="F9" s="477"/>
      <c r="G9" s="477">
        <v>992</v>
      </c>
      <c r="H9" s="477">
        <v>992</v>
      </c>
      <c r="I9" s="478">
        <v>14324</v>
      </c>
      <c r="J9" s="479">
        <f t="shared" si="1"/>
        <v>16308</v>
      </c>
    </row>
    <row r="10" spans="1:10" ht="18" customHeight="1">
      <c r="A10" s="474" t="s">
        <v>10</v>
      </c>
      <c r="B10" s="475" t="s">
        <v>287</v>
      </c>
      <c r="C10" s="476">
        <v>2006</v>
      </c>
      <c r="D10" s="477"/>
      <c r="E10" s="477"/>
      <c r="F10" s="477"/>
      <c r="G10" s="477">
        <v>700</v>
      </c>
      <c r="H10" s="477">
        <v>700</v>
      </c>
      <c r="I10" s="478">
        <v>11600</v>
      </c>
      <c r="J10" s="479">
        <f t="shared" si="1"/>
        <v>13000</v>
      </c>
    </row>
    <row r="11" spans="1:10" ht="21" customHeight="1">
      <c r="A11" s="474" t="s">
        <v>11</v>
      </c>
      <c r="B11" s="480" t="s">
        <v>288</v>
      </c>
      <c r="C11" s="481"/>
      <c r="D11" s="482">
        <f aca="true" t="shared" si="3" ref="D11:I11">SUM(D12:D12)</f>
        <v>0</v>
      </c>
      <c r="E11" s="482">
        <f t="shared" si="3"/>
        <v>0</v>
      </c>
      <c r="F11" s="482">
        <f t="shared" si="3"/>
        <v>0</v>
      </c>
      <c r="G11" s="482">
        <f t="shared" si="3"/>
        <v>0</v>
      </c>
      <c r="H11" s="482">
        <f t="shared" si="3"/>
        <v>0</v>
      </c>
      <c r="I11" s="483">
        <f t="shared" si="3"/>
        <v>0</v>
      </c>
      <c r="J11" s="479">
        <f t="shared" si="1"/>
        <v>0</v>
      </c>
    </row>
    <row r="12" spans="1:10" ht="21" customHeight="1">
      <c r="A12" s="474" t="s">
        <v>12</v>
      </c>
      <c r="B12" s="475" t="s">
        <v>286</v>
      </c>
      <c r="C12" s="476"/>
      <c r="D12" s="477"/>
      <c r="E12" s="477"/>
      <c r="F12" s="477"/>
      <c r="G12" s="477"/>
      <c r="H12" s="477"/>
      <c r="I12" s="478"/>
      <c r="J12" s="479">
        <f t="shared" si="1"/>
        <v>0</v>
      </c>
    </row>
    <row r="13" spans="1:10" ht="21" customHeight="1">
      <c r="A13" s="474" t="s">
        <v>13</v>
      </c>
      <c r="B13" s="480" t="s">
        <v>289</v>
      </c>
      <c r="C13" s="481"/>
      <c r="D13" s="482">
        <f aca="true" t="shared" si="4" ref="D13:I13">SUM(D14:D14)</f>
        <v>0</v>
      </c>
      <c r="E13" s="482">
        <f t="shared" si="4"/>
        <v>0</v>
      </c>
      <c r="F13" s="482">
        <f t="shared" si="4"/>
        <v>0</v>
      </c>
      <c r="G13" s="482">
        <f t="shared" si="4"/>
        <v>0</v>
      </c>
      <c r="H13" s="482">
        <f t="shared" si="4"/>
        <v>0</v>
      </c>
      <c r="I13" s="483">
        <f t="shared" si="4"/>
        <v>0</v>
      </c>
      <c r="J13" s="479">
        <f t="shared" si="1"/>
        <v>0</v>
      </c>
    </row>
    <row r="14" spans="1:10" ht="21" customHeight="1" thickBot="1">
      <c r="A14" s="474" t="s">
        <v>14</v>
      </c>
      <c r="B14" s="475" t="s">
        <v>286</v>
      </c>
      <c r="C14" s="476"/>
      <c r="D14" s="477"/>
      <c r="E14" s="477"/>
      <c r="F14" s="477"/>
      <c r="G14" s="477"/>
      <c r="H14" s="477"/>
      <c r="I14" s="478"/>
      <c r="J14" s="479">
        <f t="shared" si="1"/>
        <v>0</v>
      </c>
    </row>
    <row r="15" spans="1:10" ht="21" customHeight="1" thickBot="1">
      <c r="A15" s="484" t="s">
        <v>15</v>
      </c>
      <c r="B15" s="485" t="s">
        <v>290</v>
      </c>
      <c r="C15" s="486"/>
      <c r="D15" s="487">
        <f aca="true" t="shared" si="5" ref="D15:J15">D5+D8+D11+D13</f>
        <v>0</v>
      </c>
      <c r="E15" s="487">
        <f t="shared" si="5"/>
        <v>0</v>
      </c>
      <c r="F15" s="487">
        <f t="shared" si="5"/>
        <v>0</v>
      </c>
      <c r="G15" s="487">
        <f t="shared" si="5"/>
        <v>1692</v>
      </c>
      <c r="H15" s="487">
        <f t="shared" si="5"/>
        <v>1692</v>
      </c>
      <c r="I15" s="488">
        <f t="shared" si="5"/>
        <v>25924</v>
      </c>
      <c r="J15" s="489">
        <f t="shared" si="5"/>
        <v>29308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11. számú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A83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62.375" style="491" customWidth="1"/>
    <col min="2" max="2" width="4.875" style="492" customWidth="1"/>
    <col min="3" max="4" width="15.875" style="550" customWidth="1"/>
    <col min="5" max="5" width="11.50390625" style="490" bestFit="1" customWidth="1"/>
    <col min="6" max="16384" width="9.375" style="490" customWidth="1"/>
  </cols>
  <sheetData>
    <row r="1" spans="1:5" ht="12.75">
      <c r="A1" s="725" t="s">
        <v>291</v>
      </c>
      <c r="B1" s="725"/>
      <c r="C1" s="725"/>
      <c r="D1" s="725"/>
      <c r="E1" s="725"/>
    </row>
    <row r="2" spans="1:5" ht="12.75">
      <c r="A2" s="725" t="s">
        <v>418</v>
      </c>
      <c r="B2" s="725"/>
      <c r="C2" s="725"/>
      <c r="D2" s="725"/>
      <c r="E2" s="725"/>
    </row>
    <row r="3" spans="1:5" ht="12.75">
      <c r="A3" s="725" t="s">
        <v>292</v>
      </c>
      <c r="B3" s="725"/>
      <c r="C3" s="725"/>
      <c r="D3" s="725"/>
      <c r="E3" s="725"/>
    </row>
    <row r="4" spans="3:5" ht="12.75" thickBot="1">
      <c r="C4" s="490"/>
      <c r="D4" s="490"/>
      <c r="E4" s="493" t="s">
        <v>293</v>
      </c>
    </row>
    <row r="5" spans="1:5" s="497" customFormat="1" ht="31.5" customHeight="1">
      <c r="A5" s="719" t="s">
        <v>294</v>
      </c>
      <c r="B5" s="721" t="s">
        <v>295</v>
      </c>
      <c r="C5" s="494" t="s">
        <v>296</v>
      </c>
      <c r="D5" s="495" t="s">
        <v>297</v>
      </c>
      <c r="E5" s="496" t="s">
        <v>298</v>
      </c>
    </row>
    <row r="6" spans="1:5" s="499" customFormat="1" ht="12.75" thickBot="1">
      <c r="A6" s="720"/>
      <c r="B6" s="722"/>
      <c r="C6" s="723" t="s">
        <v>299</v>
      </c>
      <c r="D6" s="724"/>
      <c r="E6" s="498"/>
    </row>
    <row r="7" spans="1:5" s="505" customFormat="1" ht="12.75" thickBot="1">
      <c r="A7" s="500" t="s">
        <v>300</v>
      </c>
      <c r="B7" s="501" t="s">
        <v>301</v>
      </c>
      <c r="C7" s="502" t="s">
        <v>302</v>
      </c>
      <c r="D7" s="503" t="s">
        <v>303</v>
      </c>
      <c r="E7" s="504" t="s">
        <v>304</v>
      </c>
    </row>
    <row r="8" spans="1:5" ht="12" customHeight="1" thickBot="1">
      <c r="A8" s="506" t="s">
        <v>305</v>
      </c>
      <c r="B8" s="507">
        <v>1</v>
      </c>
      <c r="C8" s="508">
        <v>430</v>
      </c>
      <c r="D8" s="508">
        <v>55</v>
      </c>
      <c r="E8" s="509">
        <f>ROUND(D8/C8*100,2)</f>
        <v>12.79</v>
      </c>
    </row>
    <row r="9" spans="1:5" ht="12" customHeight="1" thickBot="1">
      <c r="A9" s="506" t="s">
        <v>306</v>
      </c>
      <c r="B9" s="507">
        <v>2</v>
      </c>
      <c r="C9" s="510">
        <v>213185</v>
      </c>
      <c r="D9" s="510">
        <v>208689</v>
      </c>
      <c r="E9" s="509">
        <f>ROUND(D9/C9*100,2)</f>
        <v>97.89</v>
      </c>
    </row>
    <row r="10" spans="1:5" ht="12" customHeight="1">
      <c r="A10" s="511" t="s">
        <v>307</v>
      </c>
      <c r="B10" s="512">
        <v>3</v>
      </c>
      <c r="C10" s="513">
        <v>197948</v>
      </c>
      <c r="D10" s="513">
        <f>D11+D17</f>
        <v>193298</v>
      </c>
      <c r="E10" s="514">
        <f>ROUND(D10/C10*100,2)</f>
        <v>97.65</v>
      </c>
    </row>
    <row r="11" spans="1:5" ht="12" customHeight="1">
      <c r="A11" s="515" t="s">
        <v>308</v>
      </c>
      <c r="B11" s="516">
        <v>4</v>
      </c>
      <c r="C11" s="517">
        <v>137470</v>
      </c>
      <c r="D11" s="517">
        <f>SUM(D12:D15)</f>
        <v>133043</v>
      </c>
      <c r="E11" s="518">
        <f>ROUND(D11/C11*100,2)</f>
        <v>96.78</v>
      </c>
    </row>
    <row r="12" spans="1:5" ht="12" customHeight="1">
      <c r="A12" s="519" t="s">
        <v>309</v>
      </c>
      <c r="B12" s="492">
        <v>5</v>
      </c>
      <c r="C12" s="520">
        <v>7012</v>
      </c>
      <c r="D12" s="520">
        <v>6926</v>
      </c>
      <c r="E12" s="521">
        <f>ROUND(D12/C12*100,2)</f>
        <v>98.77</v>
      </c>
    </row>
    <row r="13" spans="1:5" ht="12" customHeight="1">
      <c r="A13" s="522" t="s">
        <v>310</v>
      </c>
      <c r="B13" s="523">
        <v>6</v>
      </c>
      <c r="C13" s="524">
        <v>0</v>
      </c>
      <c r="D13" s="524">
        <v>0</v>
      </c>
      <c r="E13" s="521">
        <v>0</v>
      </c>
    </row>
    <row r="14" spans="1:5" ht="12" customHeight="1">
      <c r="A14" s="522" t="s">
        <v>311</v>
      </c>
      <c r="B14" s="523">
        <v>7</v>
      </c>
      <c r="C14" s="524"/>
      <c r="D14" s="524"/>
      <c r="E14" s="521" t="e">
        <f>ROUND(D14/C14*100,2)</f>
        <v>#DIV/0!</v>
      </c>
    </row>
    <row r="15" spans="1:5" ht="12" customHeight="1">
      <c r="A15" s="522" t="s">
        <v>312</v>
      </c>
      <c r="B15" s="523">
        <v>8</v>
      </c>
      <c r="C15" s="524">
        <v>130458</v>
      </c>
      <c r="D15" s="524">
        <v>126117</v>
      </c>
      <c r="E15" s="521">
        <f>ROUND(D15/C15*100,2)</f>
        <v>96.67</v>
      </c>
    </row>
    <row r="16" spans="1:5" ht="12" customHeight="1">
      <c r="A16" s="525" t="s">
        <v>313</v>
      </c>
      <c r="B16" s="492">
        <v>9</v>
      </c>
      <c r="C16" s="526">
        <v>0</v>
      </c>
      <c r="D16" s="526">
        <v>0</v>
      </c>
      <c r="E16" s="527" t="s">
        <v>314</v>
      </c>
    </row>
    <row r="17" spans="1:5" ht="13.5" customHeight="1">
      <c r="A17" s="528" t="s">
        <v>315</v>
      </c>
      <c r="B17" s="529">
        <v>10</v>
      </c>
      <c r="C17" s="530">
        <f>SUM(C18:C21)</f>
        <v>60478</v>
      </c>
      <c r="D17" s="530">
        <f>SUM(D18:D21)</f>
        <v>60255</v>
      </c>
      <c r="E17" s="531">
        <f>ROUND(D17/C17*100,2)</f>
        <v>99.63</v>
      </c>
    </row>
    <row r="18" spans="1:5" ht="12" customHeight="1">
      <c r="A18" s="519" t="s">
        <v>309</v>
      </c>
      <c r="B18" s="492">
        <v>11</v>
      </c>
      <c r="C18" s="520">
        <v>3956</v>
      </c>
      <c r="D18" s="520">
        <v>3956</v>
      </c>
      <c r="E18" s="521">
        <f>ROUND(D18/C18*100,2)</f>
        <v>100</v>
      </c>
    </row>
    <row r="19" spans="1:5" ht="12" customHeight="1">
      <c r="A19" s="522" t="s">
        <v>310</v>
      </c>
      <c r="B19" s="523">
        <v>12</v>
      </c>
      <c r="C19" s="524">
        <v>1539</v>
      </c>
      <c r="D19" s="524">
        <v>1539</v>
      </c>
      <c r="E19" s="521">
        <f>ROUND(D19/C19*100,2)</f>
        <v>100</v>
      </c>
    </row>
    <row r="20" spans="1:5" ht="12" customHeight="1">
      <c r="A20" s="532" t="s">
        <v>311</v>
      </c>
      <c r="B20" s="523">
        <v>13</v>
      </c>
      <c r="C20" s="524">
        <v>32713</v>
      </c>
      <c r="D20" s="524">
        <v>32469</v>
      </c>
      <c r="E20" s="521">
        <f>ROUND(D20/C20*100,2)</f>
        <v>99.25</v>
      </c>
    </row>
    <row r="21" spans="1:5" ht="12" customHeight="1">
      <c r="A21" s="522" t="s">
        <v>316</v>
      </c>
      <c r="B21" s="523">
        <v>14</v>
      </c>
      <c r="C21" s="524">
        <v>22270</v>
      </c>
      <c r="D21" s="524">
        <v>22291</v>
      </c>
      <c r="E21" s="521">
        <f>ROUND(D21/C21*100,2)</f>
        <v>100.09</v>
      </c>
    </row>
    <row r="22" spans="1:5" ht="12" customHeight="1">
      <c r="A22" s="525" t="s">
        <v>317</v>
      </c>
      <c r="B22" s="492">
        <v>15</v>
      </c>
      <c r="C22" s="526">
        <v>0</v>
      </c>
      <c r="D22" s="526"/>
      <c r="E22" s="527" t="s">
        <v>314</v>
      </c>
    </row>
    <row r="23" spans="1:5" s="533" customFormat="1" ht="12" customHeight="1">
      <c r="A23" s="528" t="s">
        <v>318</v>
      </c>
      <c r="B23" s="529">
        <v>16</v>
      </c>
      <c r="C23" s="530">
        <f>SUM(C24:C27)</f>
        <v>13496</v>
      </c>
      <c r="D23" s="530">
        <f>SUM(D24:D27)</f>
        <v>12635</v>
      </c>
      <c r="E23" s="531">
        <f>ROUND(D23/C23*100,2)</f>
        <v>93.62</v>
      </c>
    </row>
    <row r="24" spans="1:5" ht="12" customHeight="1">
      <c r="A24" s="519" t="s">
        <v>319</v>
      </c>
      <c r="B24" s="492">
        <v>17</v>
      </c>
      <c r="C24" s="520">
        <v>13486</v>
      </c>
      <c r="D24" s="520">
        <v>12625</v>
      </c>
      <c r="E24" s="521">
        <f>ROUND(D24/C24*100,2)</f>
        <v>93.62</v>
      </c>
    </row>
    <row r="25" spans="1:5" ht="12" customHeight="1">
      <c r="A25" s="522" t="s">
        <v>320</v>
      </c>
      <c r="B25" s="523">
        <v>18</v>
      </c>
      <c r="C25" s="524">
        <v>10</v>
      </c>
      <c r="D25" s="524">
        <v>10</v>
      </c>
      <c r="E25" s="521">
        <f>ROUND(D25/C25*100,2)</f>
        <v>100</v>
      </c>
    </row>
    <row r="26" spans="1:5" ht="12" customHeight="1">
      <c r="A26" s="525" t="s">
        <v>321</v>
      </c>
      <c r="B26" s="523">
        <v>19</v>
      </c>
      <c r="C26" s="526"/>
      <c r="D26" s="526"/>
      <c r="E26" s="521" t="e">
        <f>ROUND(D26/C26*100,2)</f>
        <v>#DIV/0!</v>
      </c>
    </row>
    <row r="27" spans="1:5" ht="12" customHeight="1">
      <c r="A27" s="525" t="s">
        <v>322</v>
      </c>
      <c r="B27" s="492">
        <v>20</v>
      </c>
      <c r="C27" s="526">
        <v>0</v>
      </c>
      <c r="D27" s="526"/>
      <c r="E27" s="521"/>
    </row>
    <row r="28" spans="1:5" ht="12" customHeight="1">
      <c r="A28" s="528" t="s">
        <v>323</v>
      </c>
      <c r="B28" s="529">
        <v>21</v>
      </c>
      <c r="C28" s="530">
        <f>C29+C30</f>
        <v>2003</v>
      </c>
      <c r="D28" s="530">
        <f>D29+D30</f>
        <v>2756</v>
      </c>
      <c r="E28" s="531">
        <f>ROUND(D28/C28*100,2)</f>
        <v>137.59</v>
      </c>
    </row>
    <row r="29" spans="1:5" ht="12" customHeight="1">
      <c r="A29" s="519" t="s">
        <v>324</v>
      </c>
      <c r="B29" s="492">
        <v>22</v>
      </c>
      <c r="C29" s="520">
        <v>2003</v>
      </c>
      <c r="D29" s="520">
        <v>2756</v>
      </c>
      <c r="E29" s="521">
        <f>ROUND(D29/C29*100,2)</f>
        <v>137.59</v>
      </c>
    </row>
    <row r="30" spans="1:5" ht="12" customHeight="1">
      <c r="A30" s="522" t="s">
        <v>325</v>
      </c>
      <c r="B30" s="523">
        <v>23</v>
      </c>
      <c r="C30" s="524">
        <v>0</v>
      </c>
      <c r="D30" s="524">
        <v>0</v>
      </c>
      <c r="E30" s="521"/>
    </row>
    <row r="31" spans="1:5" ht="12" customHeight="1">
      <c r="A31" s="528" t="s">
        <v>326</v>
      </c>
      <c r="B31" s="534">
        <v>24</v>
      </c>
      <c r="C31" s="535">
        <v>0</v>
      </c>
      <c r="D31" s="535">
        <v>0</v>
      </c>
      <c r="E31" s="531"/>
    </row>
    <row r="32" spans="1:5" ht="12" customHeight="1">
      <c r="A32" s="528" t="s">
        <v>327</v>
      </c>
      <c r="B32" s="534">
        <v>25</v>
      </c>
      <c r="C32" s="535">
        <f>C33+C34+C35</f>
        <v>1360</v>
      </c>
      <c r="D32" s="535">
        <f>D33+D34+D35</f>
        <v>1324</v>
      </c>
      <c r="E32" s="531">
        <f>ROUND(D32/C32*100,2)</f>
        <v>97.35</v>
      </c>
    </row>
    <row r="33" spans="1:5" ht="12" customHeight="1">
      <c r="A33" s="525" t="s">
        <v>328</v>
      </c>
      <c r="B33" s="523">
        <v>26</v>
      </c>
      <c r="C33" s="526">
        <v>1200</v>
      </c>
      <c r="D33" s="526">
        <v>1200</v>
      </c>
      <c r="E33" s="521">
        <f>ROUND(D33/C33*100,2)</f>
        <v>100</v>
      </c>
    </row>
    <row r="34" spans="1:5" ht="12" customHeight="1">
      <c r="A34" s="525" t="s">
        <v>329</v>
      </c>
      <c r="B34" s="523">
        <v>27</v>
      </c>
      <c r="C34" s="526">
        <v>160</v>
      </c>
      <c r="D34" s="526">
        <v>124</v>
      </c>
      <c r="E34" s="521"/>
    </row>
    <row r="35" spans="1:5" ht="12" customHeight="1" thickBot="1">
      <c r="A35" s="525" t="s">
        <v>330</v>
      </c>
      <c r="B35" s="536">
        <v>28</v>
      </c>
      <c r="C35" s="526">
        <v>0</v>
      </c>
      <c r="D35" s="526">
        <v>0</v>
      </c>
      <c r="E35" s="537"/>
    </row>
    <row r="36" spans="1:5" ht="12" customHeight="1" thickBot="1">
      <c r="A36" s="506" t="s">
        <v>331</v>
      </c>
      <c r="B36" s="538">
        <v>29</v>
      </c>
      <c r="C36" s="539">
        <v>161956</v>
      </c>
      <c r="D36" s="539">
        <v>203391</v>
      </c>
      <c r="E36" s="509">
        <f>ROUND(D36/C36*100,2)</f>
        <v>125.58</v>
      </c>
    </row>
    <row r="37" spans="1:5" ht="12" customHeight="1" thickBot="1">
      <c r="A37" s="506" t="s">
        <v>332</v>
      </c>
      <c r="B37" s="507">
        <v>30</v>
      </c>
      <c r="C37" s="540">
        <f>C8+C9+C32+C36</f>
        <v>376931</v>
      </c>
      <c r="D37" s="540">
        <f>D8+D9+D32+D36</f>
        <v>413459</v>
      </c>
      <c r="E37" s="509">
        <f>ROUND(D37/C37*100,2)</f>
        <v>109.69</v>
      </c>
    </row>
    <row r="38" spans="1:5" ht="12" customHeight="1" thickBot="1">
      <c r="A38" s="541" t="s">
        <v>333</v>
      </c>
      <c r="B38" s="542">
        <v>31</v>
      </c>
      <c r="C38" s="543"/>
      <c r="D38" s="543"/>
      <c r="E38" s="509" t="e">
        <f>ROUND(D38/C38*100,2)</f>
        <v>#DIV/0!</v>
      </c>
    </row>
    <row r="39" spans="1:5" ht="12" customHeight="1" thickBot="1">
      <c r="A39" s="506" t="s">
        <v>334</v>
      </c>
      <c r="B39" s="507">
        <v>32</v>
      </c>
      <c r="C39" s="540">
        <f>C40+C41+C44+C45</f>
        <v>4867</v>
      </c>
      <c r="D39" s="540">
        <f>D40+D41+D44+D45</f>
        <v>3736</v>
      </c>
      <c r="E39" s="509">
        <f>ROUND(D39/C39*100,2)</f>
        <v>76.76</v>
      </c>
    </row>
    <row r="40" spans="1:5" ht="12" customHeight="1">
      <c r="A40" s="519" t="s">
        <v>335</v>
      </c>
      <c r="B40" s="492">
        <v>33</v>
      </c>
      <c r="C40" s="520">
        <v>8</v>
      </c>
      <c r="D40" s="520">
        <v>177</v>
      </c>
      <c r="E40" s="544"/>
    </row>
    <row r="41" spans="1:5" ht="12" customHeight="1">
      <c r="A41" s="522" t="s">
        <v>336</v>
      </c>
      <c r="B41" s="523">
        <v>34</v>
      </c>
      <c r="C41" s="524">
        <v>4606</v>
      </c>
      <c r="D41" s="524">
        <v>3373</v>
      </c>
      <c r="E41" s="521">
        <f>ROUND(D41/C41*100,2)</f>
        <v>73.23</v>
      </c>
    </row>
    <row r="42" spans="1:5" ht="12" customHeight="1">
      <c r="A42" s="545" t="s">
        <v>337</v>
      </c>
      <c r="B42" s="523">
        <v>35</v>
      </c>
      <c r="C42" s="524"/>
      <c r="D42" s="524"/>
      <c r="E42" s="521" t="e">
        <f>ROUND(D42/C42*100,2)</f>
        <v>#DIV/0!</v>
      </c>
    </row>
    <row r="43" spans="1:5" ht="12" customHeight="1">
      <c r="A43" s="532" t="s">
        <v>338</v>
      </c>
      <c r="B43" s="523">
        <v>36</v>
      </c>
      <c r="C43" s="524"/>
      <c r="D43" s="524"/>
      <c r="E43" s="521" t="e">
        <f>ROUND(D43/C43*100,2)</f>
        <v>#DIV/0!</v>
      </c>
    </row>
    <row r="44" spans="1:5" ht="12" customHeight="1">
      <c r="A44" s="532" t="s">
        <v>339</v>
      </c>
      <c r="B44" s="523">
        <v>37</v>
      </c>
      <c r="C44" s="524">
        <v>93</v>
      </c>
      <c r="D44" s="524">
        <v>6</v>
      </c>
      <c r="E44" s="521"/>
    </row>
    <row r="45" spans="1:5" ht="12" customHeight="1">
      <c r="A45" s="532" t="s">
        <v>340</v>
      </c>
      <c r="B45" s="523">
        <v>38</v>
      </c>
      <c r="C45" s="524">
        <v>160</v>
      </c>
      <c r="D45" s="524">
        <v>180</v>
      </c>
      <c r="E45" s="521"/>
    </row>
    <row r="46" spans="1:5" ht="12" customHeight="1">
      <c r="A46" s="532" t="s">
        <v>341</v>
      </c>
      <c r="B46" s="523">
        <v>39</v>
      </c>
      <c r="C46" s="524">
        <v>160</v>
      </c>
      <c r="D46" s="524">
        <v>180</v>
      </c>
      <c r="E46" s="521"/>
    </row>
    <row r="47" spans="1:5" ht="12" customHeight="1">
      <c r="A47" s="532" t="s">
        <v>342</v>
      </c>
      <c r="B47" s="523">
        <v>40</v>
      </c>
      <c r="C47" s="524">
        <v>0</v>
      </c>
      <c r="D47" s="524">
        <v>0</v>
      </c>
      <c r="E47" s="521"/>
    </row>
    <row r="48" spans="1:5" ht="12" customHeight="1" thickBot="1">
      <c r="A48" s="546" t="s">
        <v>343</v>
      </c>
      <c r="B48" s="536">
        <v>41</v>
      </c>
      <c r="C48" s="526">
        <v>0</v>
      </c>
      <c r="D48" s="526">
        <v>0</v>
      </c>
      <c r="E48" s="537"/>
    </row>
    <row r="49" spans="1:5" ht="12" customHeight="1" thickBot="1">
      <c r="A49" s="547" t="s">
        <v>344</v>
      </c>
      <c r="B49" s="507">
        <v>42</v>
      </c>
      <c r="C49" s="508">
        <v>0</v>
      </c>
      <c r="D49" s="508">
        <v>0</v>
      </c>
      <c r="E49" s="509"/>
    </row>
    <row r="50" spans="1:5" ht="12" customHeight="1" thickBot="1">
      <c r="A50" s="547" t="s">
        <v>345</v>
      </c>
      <c r="B50" s="507">
        <v>43</v>
      </c>
      <c r="C50" s="508">
        <v>2153</v>
      </c>
      <c r="D50" s="508">
        <v>2832</v>
      </c>
      <c r="E50" s="509">
        <v>131.54</v>
      </c>
    </row>
    <row r="51" spans="1:5" ht="12" customHeight="1" thickBot="1">
      <c r="A51" s="547" t="s">
        <v>346</v>
      </c>
      <c r="B51" s="538">
        <v>44</v>
      </c>
      <c r="C51" s="508">
        <v>739</v>
      </c>
      <c r="D51" s="508">
        <v>1364</v>
      </c>
      <c r="E51" s="509">
        <f>ROUND(D51/C51*100,2)</f>
        <v>184.57</v>
      </c>
    </row>
    <row r="52" spans="1:5" ht="12" customHeight="1" thickBot="1">
      <c r="A52" s="506" t="s">
        <v>347</v>
      </c>
      <c r="B52" s="507">
        <v>45</v>
      </c>
      <c r="C52" s="510">
        <f>C38+C39+C49+C50+C51</f>
        <v>7759</v>
      </c>
      <c r="D52" s="510">
        <f>D38+D39+D49+D50+D51</f>
        <v>7932</v>
      </c>
      <c r="E52" s="509">
        <f>ROUND(D52/C52*100,2)</f>
        <v>102.23</v>
      </c>
    </row>
    <row r="53" spans="1:5" ht="18" customHeight="1" thickBot="1">
      <c r="A53" s="506" t="s">
        <v>348</v>
      </c>
      <c r="B53" s="548">
        <v>46</v>
      </c>
      <c r="C53" s="510">
        <f>C37+C52</f>
        <v>384690</v>
      </c>
      <c r="D53" s="510">
        <f>D37+D52</f>
        <v>421391</v>
      </c>
      <c r="E53" s="509">
        <f>ROUND(D53/C53*100,2)</f>
        <v>109.54</v>
      </c>
    </row>
    <row r="54" ht="12">
      <c r="A54" s="549"/>
    </row>
    <row r="56" ht="12">
      <c r="B56" s="551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&amp;R12.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66.00390625" style="553" customWidth="1"/>
    <col min="2" max="2" width="6.375" style="554" customWidth="1"/>
    <col min="3" max="4" width="15.875" style="555" customWidth="1"/>
    <col min="5" max="5" width="11.625" style="602" bestFit="1" customWidth="1"/>
    <col min="6" max="16384" width="9.375" style="552" customWidth="1"/>
  </cols>
  <sheetData>
    <row r="1" spans="1:5" ht="12.75">
      <c r="A1" s="729" t="s">
        <v>291</v>
      </c>
      <c r="B1" s="729"/>
      <c r="C1" s="729"/>
      <c r="D1" s="729"/>
      <c r="E1" s="729"/>
    </row>
    <row r="2" spans="1:5" ht="12.75">
      <c r="A2" s="729" t="s">
        <v>418</v>
      </c>
      <c r="B2" s="729"/>
      <c r="C2" s="729"/>
      <c r="D2" s="729"/>
      <c r="E2" s="729"/>
    </row>
    <row r="3" spans="1:5" ht="12.75">
      <c r="A3" s="729" t="s">
        <v>292</v>
      </c>
      <c r="B3" s="729"/>
      <c r="C3" s="729"/>
      <c r="D3" s="729"/>
      <c r="E3" s="729"/>
    </row>
    <row r="4" ht="13.5" thickBot="1">
      <c r="E4" s="556" t="s">
        <v>293</v>
      </c>
    </row>
    <row r="5" spans="1:5" s="560" customFormat="1" ht="31.5" customHeight="1">
      <c r="A5" s="727" t="s">
        <v>349</v>
      </c>
      <c r="B5" s="721" t="s">
        <v>295</v>
      </c>
      <c r="C5" s="557" t="s">
        <v>350</v>
      </c>
      <c r="D5" s="558" t="s">
        <v>297</v>
      </c>
      <c r="E5" s="559" t="s">
        <v>351</v>
      </c>
    </row>
    <row r="6" spans="1:5" s="560" customFormat="1" ht="13.5" thickBot="1">
      <c r="A6" s="728"/>
      <c r="B6" s="726"/>
      <c r="C6" s="561" t="s">
        <v>299</v>
      </c>
      <c r="D6" s="562"/>
      <c r="E6" s="563"/>
    </row>
    <row r="7" spans="1:5" s="569" customFormat="1" ht="13.5" thickBot="1">
      <c r="A7" s="564" t="s">
        <v>300</v>
      </c>
      <c r="B7" s="565" t="s">
        <v>301</v>
      </c>
      <c r="C7" s="566" t="s">
        <v>302</v>
      </c>
      <c r="D7" s="567" t="s">
        <v>303</v>
      </c>
      <c r="E7" s="568" t="s">
        <v>304</v>
      </c>
    </row>
    <row r="8" spans="1:5" ht="12.75" customHeight="1">
      <c r="A8" s="570" t="s">
        <v>352</v>
      </c>
      <c r="B8" s="571">
        <v>47</v>
      </c>
      <c r="C8" s="572">
        <v>9936</v>
      </c>
      <c r="D8" s="572">
        <v>9936</v>
      </c>
      <c r="E8" s="573">
        <f>ROUND(D8/C8*100,2)</f>
        <v>100</v>
      </c>
    </row>
    <row r="9" spans="1:5" ht="12.75">
      <c r="A9" s="574" t="s">
        <v>353</v>
      </c>
      <c r="B9" s="571">
        <v>48</v>
      </c>
      <c r="C9" s="575">
        <v>345403</v>
      </c>
      <c r="D9" s="575">
        <v>381853</v>
      </c>
      <c r="E9" s="576">
        <f>ROUND(D9/C9*100,2)</f>
        <v>110.55</v>
      </c>
    </row>
    <row r="10" spans="1:5" ht="13.5" thickBot="1">
      <c r="A10" s="577" t="s">
        <v>354</v>
      </c>
      <c r="B10" s="578">
        <v>49</v>
      </c>
      <c r="C10" s="579">
        <v>0</v>
      </c>
      <c r="D10" s="579">
        <v>0</v>
      </c>
      <c r="E10" s="580" t="s">
        <v>355</v>
      </c>
    </row>
    <row r="11" spans="1:5" ht="12.75" customHeight="1" thickBot="1">
      <c r="A11" s="547" t="s">
        <v>356</v>
      </c>
      <c r="B11" s="581">
        <v>50</v>
      </c>
      <c r="C11" s="582">
        <f>SUM(C8:C10)</f>
        <v>355339</v>
      </c>
      <c r="D11" s="582">
        <f>SUM(D8:D10)</f>
        <v>391789</v>
      </c>
      <c r="E11" s="509">
        <f>ROUND(D11/C11*100,2)</f>
        <v>110.26</v>
      </c>
    </row>
    <row r="12" spans="1:5" ht="12.75" customHeight="1">
      <c r="A12" s="583" t="s">
        <v>357</v>
      </c>
      <c r="B12" s="584">
        <v>51</v>
      </c>
      <c r="C12" s="585">
        <f>C13+C14</f>
        <v>874</v>
      </c>
      <c r="D12" s="585">
        <v>1547</v>
      </c>
      <c r="E12" s="586" t="s">
        <v>314</v>
      </c>
    </row>
    <row r="13" spans="1:5" ht="12.75">
      <c r="A13" s="570" t="s">
        <v>358</v>
      </c>
      <c r="B13" s="571">
        <v>52</v>
      </c>
      <c r="C13" s="572">
        <v>874</v>
      </c>
      <c r="D13" s="572">
        <v>1547</v>
      </c>
      <c r="E13" s="586" t="s">
        <v>314</v>
      </c>
    </row>
    <row r="14" spans="1:5" ht="12.75">
      <c r="A14" s="577" t="s">
        <v>359</v>
      </c>
      <c r="B14" s="587">
        <v>53</v>
      </c>
      <c r="C14" s="579"/>
      <c r="D14" s="579"/>
      <c r="E14" s="586" t="s">
        <v>314</v>
      </c>
    </row>
    <row r="15" spans="1:5" ht="12.75">
      <c r="A15" s="588" t="s">
        <v>360</v>
      </c>
      <c r="B15" s="589">
        <v>54</v>
      </c>
      <c r="C15" s="590">
        <f>SUM(C16:C17)</f>
        <v>0</v>
      </c>
      <c r="D15" s="590">
        <f>SUM(D16:D17)</f>
        <v>0</v>
      </c>
      <c r="E15" s="586" t="s">
        <v>314</v>
      </c>
    </row>
    <row r="16" spans="1:5" ht="12.75">
      <c r="A16" s="570" t="s">
        <v>361</v>
      </c>
      <c r="B16" s="571">
        <v>55</v>
      </c>
      <c r="C16" s="572">
        <v>0</v>
      </c>
      <c r="D16" s="572">
        <v>0</v>
      </c>
      <c r="E16" s="586" t="s">
        <v>314</v>
      </c>
    </row>
    <row r="17" spans="1:5" ht="13.5" thickBot="1">
      <c r="A17" s="577" t="s">
        <v>362</v>
      </c>
      <c r="B17" s="587">
        <v>56</v>
      </c>
      <c r="C17" s="579">
        <v>0</v>
      </c>
      <c r="D17" s="579">
        <v>0</v>
      </c>
      <c r="E17" s="586" t="s">
        <v>314</v>
      </c>
    </row>
    <row r="18" spans="1:5" ht="13.5" thickBot="1">
      <c r="A18" s="591" t="s">
        <v>363</v>
      </c>
      <c r="B18" s="581">
        <v>57</v>
      </c>
      <c r="C18" s="582">
        <f>C12+C15</f>
        <v>874</v>
      </c>
      <c r="D18" s="582">
        <f>D12+D15</f>
        <v>1547</v>
      </c>
      <c r="E18" s="509">
        <f>ROUND(D18/C18*100,2)</f>
        <v>177</v>
      </c>
    </row>
    <row r="19" spans="1:5" ht="13.5" thickBot="1">
      <c r="A19" s="547" t="s">
        <v>364</v>
      </c>
      <c r="B19" s="581">
        <v>58</v>
      </c>
      <c r="C19" s="582">
        <f>SUM(C20:C23)</f>
        <v>16308</v>
      </c>
      <c r="D19" s="582">
        <f>SUM(D20:D23)</f>
        <v>15316</v>
      </c>
      <c r="E19" s="509">
        <f>ROUND(D19/C19*100,2)</f>
        <v>93.92</v>
      </c>
    </row>
    <row r="20" spans="1:5" ht="12.75">
      <c r="A20" s="570" t="s">
        <v>365</v>
      </c>
      <c r="B20" s="571">
        <v>59</v>
      </c>
      <c r="C20" s="572">
        <v>0</v>
      </c>
      <c r="D20" s="572">
        <v>0</v>
      </c>
      <c r="E20" s="592" t="s">
        <v>314</v>
      </c>
    </row>
    <row r="21" spans="1:5" ht="12.75">
      <c r="A21" s="574" t="s">
        <v>366</v>
      </c>
      <c r="B21" s="571">
        <v>60</v>
      </c>
      <c r="C21" s="575">
        <v>0</v>
      </c>
      <c r="D21" s="575">
        <v>0</v>
      </c>
      <c r="E21" s="593" t="s">
        <v>314</v>
      </c>
    </row>
    <row r="22" spans="1:5" ht="12.75">
      <c r="A22" s="574" t="s">
        <v>367</v>
      </c>
      <c r="B22" s="571">
        <v>61</v>
      </c>
      <c r="C22" s="575">
        <v>16308</v>
      </c>
      <c r="D22" s="575">
        <v>15316</v>
      </c>
      <c r="E22" s="576">
        <f>ROUND(D22/C22*100,2)</f>
        <v>93.92</v>
      </c>
    </row>
    <row r="23" spans="1:5" ht="13.5" thickBot="1">
      <c r="A23" s="577" t="s">
        <v>368</v>
      </c>
      <c r="B23" s="587">
        <v>62</v>
      </c>
      <c r="C23" s="579">
        <v>0</v>
      </c>
      <c r="D23" s="579">
        <v>0</v>
      </c>
      <c r="E23" s="580" t="s">
        <v>314</v>
      </c>
    </row>
    <row r="24" spans="1:5" ht="13.5" thickBot="1">
      <c r="A24" s="547" t="s">
        <v>369</v>
      </c>
      <c r="B24" s="581">
        <v>63</v>
      </c>
      <c r="C24" s="582">
        <f>C25+C26+C29+C32</f>
        <v>10151</v>
      </c>
      <c r="D24" s="582">
        <f>D25+D26+D29+D32</f>
        <v>10090</v>
      </c>
      <c r="E24" s="509">
        <f>ROUND(D24/C24*100,2)</f>
        <v>99.4</v>
      </c>
    </row>
    <row r="25" spans="1:5" ht="12.75">
      <c r="A25" s="570" t="s">
        <v>370</v>
      </c>
      <c r="B25" s="571">
        <v>64</v>
      </c>
      <c r="C25" s="572">
        <v>0</v>
      </c>
      <c r="D25" s="572">
        <v>0</v>
      </c>
      <c r="E25" s="594" t="s">
        <v>314</v>
      </c>
    </row>
    <row r="26" spans="1:5" ht="12.75" customHeight="1">
      <c r="A26" s="574" t="s">
        <v>371</v>
      </c>
      <c r="B26" s="571">
        <v>65</v>
      </c>
      <c r="C26" s="575">
        <v>7267</v>
      </c>
      <c r="D26" s="575">
        <v>4090</v>
      </c>
      <c r="E26" s="576">
        <f aca="true" t="shared" si="0" ref="E26:E35">ROUND(D26/C26*100,2)</f>
        <v>56.28</v>
      </c>
    </row>
    <row r="27" spans="1:5" ht="12.75" customHeight="1">
      <c r="A27" s="574" t="s">
        <v>372</v>
      </c>
      <c r="B27" s="571">
        <v>66</v>
      </c>
      <c r="C27" s="575">
        <v>7267</v>
      </c>
      <c r="D27" s="575">
        <v>4090</v>
      </c>
      <c r="E27" s="576">
        <f t="shared" si="0"/>
        <v>56.28</v>
      </c>
    </row>
    <row r="28" spans="1:5" ht="12.75" customHeight="1">
      <c r="A28" s="574" t="s">
        <v>373</v>
      </c>
      <c r="B28" s="571">
        <v>67</v>
      </c>
      <c r="C28" s="575">
        <v>0</v>
      </c>
      <c r="D28" s="575">
        <v>0</v>
      </c>
      <c r="E28" s="576" t="e">
        <f t="shared" si="0"/>
        <v>#DIV/0!</v>
      </c>
    </row>
    <row r="29" spans="1:5" ht="12.75">
      <c r="A29" s="574" t="s">
        <v>374</v>
      </c>
      <c r="B29" s="571">
        <v>68</v>
      </c>
      <c r="C29" s="575">
        <v>1319</v>
      </c>
      <c r="D29" s="575">
        <v>999</v>
      </c>
      <c r="E29" s="576">
        <f t="shared" si="0"/>
        <v>75.74</v>
      </c>
    </row>
    <row r="30" spans="1:5" ht="12.75">
      <c r="A30" s="574" t="s">
        <v>375</v>
      </c>
      <c r="B30" s="571">
        <v>69</v>
      </c>
      <c r="C30" s="575">
        <v>360</v>
      </c>
      <c r="D30" s="575">
        <v>40</v>
      </c>
      <c r="E30" s="576">
        <f t="shared" si="0"/>
        <v>11.11</v>
      </c>
    </row>
    <row r="31" spans="1:5" ht="12.75">
      <c r="A31" s="574" t="s">
        <v>376</v>
      </c>
      <c r="B31" s="571">
        <v>70</v>
      </c>
      <c r="C31" s="575">
        <v>959</v>
      </c>
      <c r="D31" s="575">
        <v>959</v>
      </c>
      <c r="E31" s="576">
        <f t="shared" si="0"/>
        <v>100</v>
      </c>
    </row>
    <row r="32" spans="1:5" ht="12.75">
      <c r="A32" s="574" t="s">
        <v>377</v>
      </c>
      <c r="B32" s="571">
        <v>71</v>
      </c>
      <c r="C32" s="575">
        <v>1565</v>
      </c>
      <c r="D32" s="575">
        <v>5001</v>
      </c>
      <c r="E32" s="576">
        <f t="shared" si="0"/>
        <v>319.55</v>
      </c>
    </row>
    <row r="33" spans="1:5" ht="12.75">
      <c r="A33" s="595" t="s">
        <v>378</v>
      </c>
      <c r="B33" s="571">
        <v>72</v>
      </c>
      <c r="C33" s="575">
        <v>194</v>
      </c>
      <c r="D33" s="575">
        <v>370</v>
      </c>
      <c r="E33" s="576">
        <f t="shared" si="0"/>
        <v>190.72</v>
      </c>
    </row>
    <row r="34" spans="1:5" ht="12.75">
      <c r="A34" s="596" t="s">
        <v>379</v>
      </c>
      <c r="B34" s="571">
        <v>73</v>
      </c>
      <c r="C34" s="575">
        <v>689</v>
      </c>
      <c r="D34" s="575">
        <v>3578</v>
      </c>
      <c r="E34" s="576">
        <f t="shared" si="0"/>
        <v>519.3</v>
      </c>
    </row>
    <row r="35" spans="1:5" ht="12.75">
      <c r="A35" s="596" t="s">
        <v>380</v>
      </c>
      <c r="B35" s="571">
        <v>74</v>
      </c>
      <c r="C35" s="575"/>
      <c r="D35" s="575">
        <v>0</v>
      </c>
      <c r="E35" s="576" t="e">
        <f t="shared" si="0"/>
        <v>#DIV/0!</v>
      </c>
    </row>
    <row r="36" spans="1:5" ht="12.75">
      <c r="A36" s="597" t="s">
        <v>381</v>
      </c>
      <c r="B36" s="571">
        <v>75</v>
      </c>
      <c r="C36" s="575">
        <v>0</v>
      </c>
      <c r="D36" s="575">
        <v>0</v>
      </c>
      <c r="E36" s="593" t="s">
        <v>314</v>
      </c>
    </row>
    <row r="37" spans="1:5" ht="12.75">
      <c r="A37" s="597" t="s">
        <v>382</v>
      </c>
      <c r="B37" s="571">
        <v>76</v>
      </c>
      <c r="C37" s="575">
        <v>0</v>
      </c>
      <c r="D37" s="575">
        <v>0</v>
      </c>
      <c r="E37" s="576" t="e">
        <f>ROUND(D37/C37*100,2)</f>
        <v>#DIV/0!</v>
      </c>
    </row>
    <row r="38" spans="1:5" ht="13.5" thickBot="1">
      <c r="A38" s="598" t="s">
        <v>383</v>
      </c>
      <c r="B38" s="587">
        <v>77</v>
      </c>
      <c r="C38" s="579">
        <v>0</v>
      </c>
      <c r="D38" s="579">
        <v>0</v>
      </c>
      <c r="E38" s="599" t="e">
        <f>ROUND(D38/C38*100,2)</f>
        <v>#DIV/0!</v>
      </c>
    </row>
    <row r="39" spans="1:5" ht="12.75" customHeight="1" thickBot="1">
      <c r="A39" s="547" t="s">
        <v>384</v>
      </c>
      <c r="B39" s="581">
        <v>78</v>
      </c>
      <c r="C39" s="600">
        <v>2018</v>
      </c>
      <c r="D39" s="600">
        <v>2649</v>
      </c>
      <c r="E39" s="601">
        <f>ROUND(D39/C39*100,2)</f>
        <v>131.27</v>
      </c>
    </row>
    <row r="40" spans="1:5" ht="13.5" thickBot="1">
      <c r="A40" s="591" t="s">
        <v>385</v>
      </c>
      <c r="B40" s="581">
        <v>79</v>
      </c>
      <c r="C40" s="582">
        <f>C19+C24+C39</f>
        <v>28477</v>
      </c>
      <c r="D40" s="582">
        <f>D19+D24+D39</f>
        <v>28055</v>
      </c>
      <c r="E40" s="509">
        <f>ROUND(D40/C40*100,2)</f>
        <v>98.52</v>
      </c>
    </row>
    <row r="41" spans="1:5" ht="17.25" customHeight="1" thickBot="1">
      <c r="A41" s="547" t="s">
        <v>386</v>
      </c>
      <c r="B41" s="581">
        <v>80</v>
      </c>
      <c r="C41" s="582">
        <f>C11+C18+C40</f>
        <v>384690</v>
      </c>
      <c r="D41" s="582">
        <f>D11+D18+D40</f>
        <v>421391</v>
      </c>
      <c r="E41" s="509">
        <f>ROUND(D41/C41*100,2)</f>
        <v>109.54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C14" sqref="C14"/>
    </sheetView>
  </sheetViews>
  <sheetFormatPr defaultColWidth="12.00390625" defaultRowHeight="12.75"/>
  <cols>
    <col min="1" max="1" width="49.625" style="603" customWidth="1"/>
    <col min="2" max="2" width="6.875" style="603" customWidth="1"/>
    <col min="3" max="3" width="17.125" style="604" customWidth="1"/>
    <col min="4" max="4" width="19.125" style="604" customWidth="1"/>
    <col min="5" max="16384" width="12.00390625" style="603" customWidth="1"/>
  </cols>
  <sheetData>
    <row r="1" ht="16.5" thickBot="1"/>
    <row r="2" spans="1:4" ht="43.5" customHeight="1" thickBot="1">
      <c r="A2" s="605" t="s">
        <v>80</v>
      </c>
      <c r="B2" s="606" t="s">
        <v>295</v>
      </c>
      <c r="C2" s="607" t="s">
        <v>387</v>
      </c>
      <c r="D2" s="608" t="s">
        <v>393</v>
      </c>
    </row>
    <row r="3" spans="1:4" ht="15.75" customHeight="1">
      <c r="A3" s="609" t="s">
        <v>394</v>
      </c>
      <c r="B3" s="610" t="s">
        <v>3</v>
      </c>
      <c r="C3" s="611"/>
      <c r="D3" s="612"/>
    </row>
    <row r="4" spans="1:4" ht="15.75" customHeight="1">
      <c r="A4" s="613" t="s">
        <v>395</v>
      </c>
      <c r="B4" s="614" t="s">
        <v>5</v>
      </c>
      <c r="C4" s="615"/>
      <c r="D4" s="616"/>
    </row>
    <row r="5" spans="1:4" ht="15.75" customHeight="1">
      <c r="A5" s="613" t="s">
        <v>396</v>
      </c>
      <c r="B5" s="614" t="s">
        <v>7</v>
      </c>
      <c r="C5" s="615"/>
      <c r="D5" s="616"/>
    </row>
    <row r="6" spans="1:4" ht="15.75" customHeight="1">
      <c r="A6" s="613" t="s">
        <v>397</v>
      </c>
      <c r="B6" s="614" t="s">
        <v>8</v>
      </c>
      <c r="C6" s="615"/>
      <c r="D6" s="616"/>
    </row>
    <row r="7" spans="1:4" ht="15.75" customHeight="1">
      <c r="A7" s="613" t="s">
        <v>398</v>
      </c>
      <c r="B7" s="614" t="s">
        <v>9</v>
      </c>
      <c r="C7" s="615"/>
      <c r="D7" s="616"/>
    </row>
    <row r="8" spans="1:4" ht="15.75" customHeight="1">
      <c r="A8" s="613" t="s">
        <v>399</v>
      </c>
      <c r="B8" s="614" t="s">
        <v>10</v>
      </c>
      <c r="C8" s="615"/>
      <c r="D8" s="616"/>
    </row>
    <row r="9" spans="1:4" ht="15.75" customHeight="1">
      <c r="A9" s="613" t="s">
        <v>400</v>
      </c>
      <c r="B9" s="614" t="s">
        <v>11</v>
      </c>
      <c r="C9" s="615"/>
      <c r="D9" s="616"/>
    </row>
    <row r="10" spans="1:4" ht="15.75" customHeight="1">
      <c r="A10" s="613" t="s">
        <v>401</v>
      </c>
      <c r="B10" s="614" t="s">
        <v>12</v>
      </c>
      <c r="C10" s="615">
        <v>1919</v>
      </c>
      <c r="D10" s="616"/>
    </row>
    <row r="11" spans="1:4" ht="15.75" customHeight="1">
      <c r="A11" s="617"/>
      <c r="B11" s="614" t="s">
        <v>13</v>
      </c>
      <c r="C11" s="615"/>
      <c r="D11" s="616"/>
    </row>
    <row r="12" spans="1:4" ht="15.75" customHeight="1">
      <c r="A12" s="617"/>
      <c r="B12" s="614" t="s">
        <v>14</v>
      </c>
      <c r="C12" s="615"/>
      <c r="D12" s="616"/>
    </row>
    <row r="13" spans="1:4" ht="15.75" customHeight="1">
      <c r="A13" s="617"/>
      <c r="B13" s="614" t="s">
        <v>15</v>
      </c>
      <c r="C13" s="615"/>
      <c r="D13" s="616"/>
    </row>
    <row r="14" spans="1:4" ht="15.75" customHeight="1">
      <c r="A14" s="617"/>
      <c r="B14" s="614" t="s">
        <v>16</v>
      </c>
      <c r="C14" s="615"/>
      <c r="D14" s="616"/>
    </row>
    <row r="15" spans="1:4" ht="15.75" customHeight="1">
      <c r="A15" s="617"/>
      <c r="B15" s="614" t="s">
        <v>17</v>
      </c>
      <c r="C15" s="615"/>
      <c r="D15" s="616"/>
    </row>
    <row r="16" spans="1:4" ht="15.75" customHeight="1">
      <c r="A16" s="617"/>
      <c r="B16" s="614" t="s">
        <v>18</v>
      </c>
      <c r="C16" s="615"/>
      <c r="D16" s="616"/>
    </row>
    <row r="17" spans="1:4" ht="15.75" customHeight="1">
      <c r="A17" s="617"/>
      <c r="B17" s="614" t="s">
        <v>19</v>
      </c>
      <c r="C17" s="615"/>
      <c r="D17" s="616"/>
    </row>
    <row r="18" spans="1:4" ht="15.75" customHeight="1">
      <c r="A18" s="617"/>
      <c r="B18" s="614" t="s">
        <v>20</v>
      </c>
      <c r="C18" s="615"/>
      <c r="D18" s="616"/>
    </row>
    <row r="19" spans="1:4" ht="15.75" customHeight="1">
      <c r="A19" s="617"/>
      <c r="B19" s="614" t="s">
        <v>21</v>
      </c>
      <c r="C19" s="615"/>
      <c r="D19" s="616"/>
    </row>
    <row r="20" spans="1:4" ht="15.75" customHeight="1">
      <c r="A20" s="617"/>
      <c r="B20" s="614" t="s">
        <v>22</v>
      </c>
      <c r="C20" s="615"/>
      <c r="D20" s="616"/>
    </row>
    <row r="21" spans="1:4" ht="15.75" customHeight="1">
      <c r="A21" s="617"/>
      <c r="B21" s="614" t="s">
        <v>23</v>
      </c>
      <c r="C21" s="615"/>
      <c r="D21" s="616"/>
    </row>
    <row r="22" spans="1:4" ht="15.75" customHeight="1">
      <c r="A22" s="617"/>
      <c r="B22" s="614" t="s">
        <v>24</v>
      </c>
      <c r="C22" s="615"/>
      <c r="D22" s="616"/>
    </row>
    <row r="23" spans="1:4" ht="15.75" customHeight="1">
      <c r="A23" s="617"/>
      <c r="B23" s="614" t="s">
        <v>25</v>
      </c>
      <c r="C23" s="615"/>
      <c r="D23" s="616"/>
    </row>
    <row r="24" spans="1:4" ht="15.75" customHeight="1">
      <c r="A24" s="617"/>
      <c r="B24" s="614" t="s">
        <v>26</v>
      </c>
      <c r="C24" s="615"/>
      <c r="D24" s="616"/>
    </row>
    <row r="25" spans="1:4" ht="15.75" customHeight="1">
      <c r="A25" s="617"/>
      <c r="B25" s="614" t="s">
        <v>27</v>
      </c>
      <c r="C25" s="615"/>
      <c r="D25" s="616"/>
    </row>
    <row r="26" spans="1:4" ht="15.75" customHeight="1">
      <c r="A26" s="617"/>
      <c r="B26" s="614" t="s">
        <v>28</v>
      </c>
      <c r="C26" s="615"/>
      <c r="D26" s="616"/>
    </row>
    <row r="27" spans="1:4" ht="15.75" customHeight="1">
      <c r="A27" s="617"/>
      <c r="B27" s="614" t="s">
        <v>29</v>
      </c>
      <c r="C27" s="615"/>
      <c r="D27" s="616"/>
    </row>
    <row r="28" spans="1:4" ht="15.75" customHeight="1">
      <c r="A28" s="617"/>
      <c r="B28" s="614" t="s">
        <v>30</v>
      </c>
      <c r="C28" s="615"/>
      <c r="D28" s="616"/>
    </row>
    <row r="29" spans="1:4" ht="15.75" customHeight="1">
      <c r="A29" s="617"/>
      <c r="B29" s="614" t="s">
        <v>31</v>
      </c>
      <c r="C29" s="615"/>
      <c r="D29" s="616"/>
    </row>
    <row r="30" spans="1:4" ht="15.75" customHeight="1">
      <c r="A30" s="617"/>
      <c r="B30" s="614" t="s">
        <v>33</v>
      </c>
      <c r="C30" s="615"/>
      <c r="D30" s="616"/>
    </row>
    <row r="31" spans="1:4" ht="15.75" customHeight="1">
      <c r="A31" s="617"/>
      <c r="B31" s="614" t="s">
        <v>388</v>
      </c>
      <c r="C31" s="615"/>
      <c r="D31" s="616"/>
    </row>
    <row r="32" spans="1:4" ht="15.75" customHeight="1">
      <c r="A32" s="617"/>
      <c r="B32" s="614" t="s">
        <v>389</v>
      </c>
      <c r="C32" s="615"/>
      <c r="D32" s="616"/>
    </row>
    <row r="33" spans="1:4" ht="15.75" customHeight="1">
      <c r="A33" s="617"/>
      <c r="B33" s="614" t="s">
        <v>390</v>
      </c>
      <c r="C33" s="615"/>
      <c r="D33" s="616"/>
    </row>
    <row r="34" spans="1:4" ht="15.75" customHeight="1">
      <c r="A34" s="617"/>
      <c r="B34" s="614" t="s">
        <v>391</v>
      </c>
      <c r="C34" s="615"/>
      <c r="D34" s="616"/>
    </row>
    <row r="35" spans="1:4" ht="15.75" customHeight="1" thickBot="1">
      <c r="A35" s="618"/>
      <c r="B35" s="619" t="s">
        <v>392</v>
      </c>
      <c r="C35" s="620"/>
      <c r="D35" s="621"/>
    </row>
    <row r="36" spans="1:4" ht="15.75" customHeight="1" thickBot="1">
      <c r="A36" s="731" t="s">
        <v>265</v>
      </c>
      <c r="B36" s="732"/>
      <c r="C36" s="627"/>
      <c r="D36" s="628">
        <f>SUM(D3:D28)</f>
        <v>0</v>
      </c>
    </row>
    <row r="38" spans="1:4" ht="15.75">
      <c r="A38" s="622"/>
      <c r="B38" s="623"/>
      <c r="C38" s="730"/>
      <c r="D38" s="730"/>
    </row>
    <row r="39" spans="1:4" ht="15.75">
      <c r="A39" s="622"/>
      <c r="B39" s="623"/>
      <c r="C39" s="624"/>
      <c r="D39" s="624"/>
    </row>
    <row r="40" spans="1:4" ht="15.75">
      <c r="A40" s="623"/>
      <c r="B40" s="623"/>
      <c r="C40" s="730"/>
      <c r="D40" s="730"/>
    </row>
    <row r="41" spans="1:2" ht="15.75">
      <c r="A41" s="625"/>
      <c r="B41" s="625"/>
    </row>
    <row r="42" spans="1:3" ht="15.75">
      <c r="A42" s="625"/>
      <c r="B42" s="625"/>
      <c r="C42" s="626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2007. december 31.&amp;R&amp;"Times New Roman,Félkövér"12/a.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A4" sqref="A4"/>
    </sheetView>
  </sheetViews>
  <sheetFormatPr defaultColWidth="12.00390625" defaultRowHeight="12.75"/>
  <cols>
    <col min="1" max="1" width="51.50390625" style="603" customWidth="1"/>
    <col min="2" max="2" width="6.875" style="603" customWidth="1"/>
    <col min="3" max="3" width="17.125" style="603" customWidth="1"/>
    <col min="4" max="4" width="19.125" style="604" customWidth="1"/>
    <col min="5" max="16384" width="12.00390625" style="603" customWidth="1"/>
  </cols>
  <sheetData>
    <row r="1" ht="16.5" thickBot="1"/>
    <row r="2" spans="1:4" ht="43.5" customHeight="1">
      <c r="A2" s="629" t="s">
        <v>402</v>
      </c>
      <c r="B2" s="630" t="s">
        <v>295</v>
      </c>
      <c r="C2" s="631" t="s">
        <v>387</v>
      </c>
      <c r="D2" s="632" t="s">
        <v>393</v>
      </c>
    </row>
    <row r="3" spans="1:4" ht="15.75" customHeight="1">
      <c r="A3" s="613" t="s">
        <v>403</v>
      </c>
      <c r="B3" s="614" t="s">
        <v>3</v>
      </c>
      <c r="C3" s="633"/>
      <c r="D3" s="616"/>
    </row>
    <row r="4" spans="1:4" ht="15.75" customHeight="1">
      <c r="A4" s="613" t="s">
        <v>404</v>
      </c>
      <c r="B4" s="614" t="s">
        <v>5</v>
      </c>
      <c r="C4" s="633"/>
      <c r="D4" s="616"/>
    </row>
    <row r="5" spans="1:4" ht="15.75" customHeight="1">
      <c r="A5" s="613" t="s">
        <v>405</v>
      </c>
      <c r="B5" s="614" t="s">
        <v>7</v>
      </c>
      <c r="C5" s="633"/>
      <c r="D5" s="616"/>
    </row>
    <row r="6" spans="1:4" ht="15.75" customHeight="1">
      <c r="A6" s="613" t="s">
        <v>406</v>
      </c>
      <c r="B6" s="614" t="s">
        <v>8</v>
      </c>
      <c r="C6" s="633"/>
      <c r="D6" s="616"/>
    </row>
    <row r="7" spans="1:4" ht="15.75" customHeight="1">
      <c r="A7" s="634" t="s">
        <v>407</v>
      </c>
      <c r="B7" s="614" t="s">
        <v>9</v>
      </c>
      <c r="C7" s="633">
        <v>1</v>
      </c>
      <c r="D7" s="616">
        <v>29640</v>
      </c>
    </row>
    <row r="8" spans="1:4" ht="15.75" customHeight="1">
      <c r="A8" s="634"/>
      <c r="B8" s="614" t="s">
        <v>10</v>
      </c>
      <c r="C8" s="633"/>
      <c r="D8" s="616"/>
    </row>
    <row r="9" spans="1:4" ht="15.75" customHeight="1">
      <c r="A9" s="634"/>
      <c r="B9" s="614" t="s">
        <v>11</v>
      </c>
      <c r="C9" s="633"/>
      <c r="D9" s="616"/>
    </row>
    <row r="10" spans="1:4" ht="15.75" customHeight="1">
      <c r="A10" s="634"/>
      <c r="B10" s="614" t="s">
        <v>12</v>
      </c>
      <c r="C10" s="633"/>
      <c r="D10" s="616"/>
    </row>
    <row r="11" spans="1:4" ht="15.75" customHeight="1">
      <c r="A11" s="634"/>
      <c r="B11" s="614" t="s">
        <v>13</v>
      </c>
      <c r="C11" s="633"/>
      <c r="D11" s="616"/>
    </row>
    <row r="12" spans="1:4" ht="15.75" customHeight="1">
      <c r="A12" s="634"/>
      <c r="B12" s="614" t="s">
        <v>14</v>
      </c>
      <c r="C12" s="633"/>
      <c r="D12" s="616"/>
    </row>
    <row r="13" spans="1:4" ht="15.75" customHeight="1">
      <c r="A13" s="634"/>
      <c r="B13" s="614" t="s">
        <v>15</v>
      </c>
      <c r="C13" s="633"/>
      <c r="D13" s="616"/>
    </row>
    <row r="14" spans="1:4" ht="15.75" customHeight="1">
      <c r="A14" s="634"/>
      <c r="B14" s="614" t="s">
        <v>16</v>
      </c>
      <c r="C14" s="633"/>
      <c r="D14" s="616"/>
    </row>
    <row r="15" spans="1:4" ht="15.75" customHeight="1">
      <c r="A15" s="634"/>
      <c r="B15" s="614" t="s">
        <v>17</v>
      </c>
      <c r="C15" s="633"/>
      <c r="D15" s="616"/>
    </row>
    <row r="16" spans="1:4" ht="15.75" customHeight="1">
      <c r="A16" s="634"/>
      <c r="B16" s="614" t="s">
        <v>18</v>
      </c>
      <c r="C16" s="633"/>
      <c r="D16" s="616"/>
    </row>
    <row r="17" spans="1:4" ht="15.75" customHeight="1">
      <c r="A17" s="634"/>
      <c r="B17" s="614" t="s">
        <v>19</v>
      </c>
      <c r="C17" s="633"/>
      <c r="D17" s="616"/>
    </row>
    <row r="18" spans="1:4" ht="15.75" customHeight="1">
      <c r="A18" s="634"/>
      <c r="B18" s="614" t="s">
        <v>20</v>
      </c>
      <c r="C18" s="633"/>
      <c r="D18" s="616"/>
    </row>
    <row r="19" spans="1:4" ht="15.75" customHeight="1">
      <c r="A19" s="634"/>
      <c r="B19" s="614" t="s">
        <v>21</v>
      </c>
      <c r="C19" s="633"/>
      <c r="D19" s="616"/>
    </row>
    <row r="20" spans="1:4" ht="15.75" customHeight="1">
      <c r="A20" s="634"/>
      <c r="B20" s="614" t="s">
        <v>22</v>
      </c>
      <c r="C20" s="633"/>
      <c r="D20" s="616"/>
    </row>
    <row r="21" spans="1:4" ht="15.75" customHeight="1">
      <c r="A21" s="634"/>
      <c r="B21" s="614" t="s">
        <v>23</v>
      </c>
      <c r="C21" s="633"/>
      <c r="D21" s="616"/>
    </row>
    <row r="22" spans="1:4" ht="15.75" customHeight="1">
      <c r="A22" s="634"/>
      <c r="B22" s="614" t="s">
        <v>24</v>
      </c>
      <c r="C22" s="633"/>
      <c r="D22" s="616"/>
    </row>
    <row r="23" spans="1:4" ht="15.75" customHeight="1">
      <c r="A23" s="634"/>
      <c r="B23" s="614" t="s">
        <v>25</v>
      </c>
      <c r="C23" s="633"/>
      <c r="D23" s="616"/>
    </row>
    <row r="24" spans="1:4" ht="15.75" customHeight="1">
      <c r="A24" s="634"/>
      <c r="B24" s="614" t="s">
        <v>26</v>
      </c>
      <c r="C24" s="633"/>
      <c r="D24" s="616"/>
    </row>
    <row r="25" spans="1:4" ht="15.75" customHeight="1">
      <c r="A25" s="634"/>
      <c r="B25" s="614" t="s">
        <v>27</v>
      </c>
      <c r="C25" s="633"/>
      <c r="D25" s="616"/>
    </row>
    <row r="26" spans="1:4" ht="15.75" customHeight="1">
      <c r="A26" s="634"/>
      <c r="B26" s="614" t="s">
        <v>28</v>
      </c>
      <c r="C26" s="633"/>
      <c r="D26" s="616"/>
    </row>
    <row r="27" spans="1:4" ht="15.75" customHeight="1">
      <c r="A27" s="634"/>
      <c r="B27" s="614" t="s">
        <v>29</v>
      </c>
      <c r="C27" s="633"/>
      <c r="D27" s="616"/>
    </row>
    <row r="28" spans="1:4" ht="15.75" customHeight="1">
      <c r="A28" s="634"/>
      <c r="B28" s="614" t="s">
        <v>30</v>
      </c>
      <c r="C28" s="633"/>
      <c r="D28" s="616"/>
    </row>
    <row r="29" spans="1:4" ht="15.75" customHeight="1">
      <c r="A29" s="634"/>
      <c r="B29" s="614" t="s">
        <v>31</v>
      </c>
      <c r="C29" s="633"/>
      <c r="D29" s="616"/>
    </row>
    <row r="30" spans="1:4" ht="15.75" customHeight="1">
      <c r="A30" s="634"/>
      <c r="B30" s="614" t="s">
        <v>33</v>
      </c>
      <c r="C30" s="633"/>
      <c r="D30" s="616"/>
    </row>
    <row r="31" spans="1:4" ht="15.75" customHeight="1">
      <c r="A31" s="634"/>
      <c r="B31" s="614" t="s">
        <v>388</v>
      </c>
      <c r="C31" s="633"/>
      <c r="D31" s="616"/>
    </row>
    <row r="32" spans="1:4" ht="15.75" customHeight="1">
      <c r="A32" s="634"/>
      <c r="B32" s="614" t="s">
        <v>389</v>
      </c>
      <c r="C32" s="633"/>
      <c r="D32" s="616"/>
    </row>
    <row r="33" spans="1:4" ht="15.75" customHeight="1">
      <c r="A33" s="634"/>
      <c r="B33" s="614" t="s">
        <v>390</v>
      </c>
      <c r="C33" s="633"/>
      <c r="D33" s="616"/>
    </row>
    <row r="34" spans="1:4" ht="15.75" customHeight="1">
      <c r="A34" s="634"/>
      <c r="B34" s="614" t="s">
        <v>391</v>
      </c>
      <c r="C34" s="633"/>
      <c r="D34" s="616"/>
    </row>
    <row r="35" spans="1:4" ht="15.75" customHeight="1" thickBot="1">
      <c r="A35" s="635"/>
      <c r="B35" s="619" t="s">
        <v>392</v>
      </c>
      <c r="C35" s="636"/>
      <c r="D35" s="621"/>
    </row>
    <row r="36" spans="1:4" ht="15.75" customHeight="1" thickBot="1">
      <c r="A36" s="733" t="s">
        <v>265</v>
      </c>
      <c r="B36" s="734"/>
      <c r="C36" s="637"/>
      <c r="D36" s="628">
        <f>SUM(D3:D35)</f>
        <v>29640</v>
      </c>
    </row>
    <row r="38" spans="1:4" ht="15.75">
      <c r="A38" s="622"/>
      <c r="B38" s="623"/>
      <c r="C38" s="730"/>
      <c r="D38" s="730"/>
    </row>
    <row r="39" spans="1:4" ht="15.75">
      <c r="A39" s="622"/>
      <c r="B39" s="623"/>
      <c r="C39" s="624"/>
      <c r="D39" s="624"/>
    </row>
    <row r="40" spans="1:4" ht="15.75">
      <c r="A40" s="623"/>
      <c r="B40" s="623"/>
      <c r="C40" s="730"/>
      <c r="D40" s="730"/>
    </row>
    <row r="41" spans="1:2" ht="15.75">
      <c r="A41" s="625"/>
      <c r="B41" s="625"/>
    </row>
    <row r="42" spans="1:3" ht="15.75">
      <c r="A42" s="625"/>
      <c r="B42" s="625"/>
      <c r="C42" s="625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2008. december 31.&amp;R12/b.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5">
      <selection activeCell="D44" sqref="D44"/>
    </sheetView>
  </sheetViews>
  <sheetFormatPr defaultColWidth="9.00390625" defaultRowHeight="12.75"/>
  <cols>
    <col min="1" max="1" width="6.125" style="24" customWidth="1"/>
    <col min="2" max="2" width="46.375" style="24" customWidth="1"/>
    <col min="3" max="3" width="12.00390625" style="235" customWidth="1"/>
    <col min="4" max="4" width="11.125" style="235" customWidth="1"/>
    <col min="5" max="5" width="11.875" style="235" customWidth="1"/>
    <col min="6" max="6" width="12.00390625" style="24" customWidth="1"/>
    <col min="7" max="16384" width="9.375" style="24" customWidth="1"/>
  </cols>
  <sheetData>
    <row r="1" spans="1:5" ht="15.75" customHeight="1">
      <c r="A1" s="39" t="s">
        <v>0</v>
      </c>
      <c r="B1" s="39"/>
      <c r="C1" s="39"/>
      <c r="D1" s="39"/>
      <c r="E1" s="39"/>
    </row>
    <row r="2" spans="1:6" ht="15.75" customHeight="1" thickBot="1">
      <c r="A2" s="28"/>
      <c r="B2" s="28"/>
      <c r="C2" s="28"/>
      <c r="D2" s="662" t="s">
        <v>47</v>
      </c>
      <c r="E2" s="662"/>
      <c r="F2" s="662"/>
    </row>
    <row r="3" spans="1:6" ht="15.75" customHeight="1">
      <c r="A3" s="664" t="s">
        <v>1</v>
      </c>
      <c r="B3" s="671" t="s">
        <v>2</v>
      </c>
      <c r="C3" s="668" t="s">
        <v>187</v>
      </c>
      <c r="D3" s="669"/>
      <c r="E3" s="669"/>
      <c r="F3" s="670"/>
    </row>
    <row r="4" spans="1:6" ht="27.75" customHeight="1" thickBot="1">
      <c r="A4" s="665"/>
      <c r="B4" s="667"/>
      <c r="C4" s="228" t="s">
        <v>138</v>
      </c>
      <c r="D4" s="227" t="s">
        <v>136</v>
      </c>
      <c r="E4" s="273" t="s">
        <v>137</v>
      </c>
      <c r="F4" s="274" t="s">
        <v>229</v>
      </c>
    </row>
    <row r="5" spans="1:6" s="26" customFormat="1" ht="12" customHeight="1" thickBot="1">
      <c r="A5" s="167">
        <v>1</v>
      </c>
      <c r="B5" s="168">
        <v>2</v>
      </c>
      <c r="C5" s="229">
        <v>3</v>
      </c>
      <c r="D5" s="229">
        <v>4</v>
      </c>
      <c r="E5" s="275"/>
      <c r="F5" s="284">
        <v>6</v>
      </c>
    </row>
    <row r="6" spans="1:6" s="25" customFormat="1" ht="15.75" customHeight="1" thickBot="1">
      <c r="A6" s="169" t="s">
        <v>3</v>
      </c>
      <c r="B6" s="170" t="s">
        <v>4</v>
      </c>
      <c r="C6" s="192">
        <f>C7+C8</f>
        <v>39275</v>
      </c>
      <c r="D6" s="192">
        <f>D7+D8</f>
        <v>40680</v>
      </c>
      <c r="E6" s="192">
        <f>E7+E8</f>
        <v>40586</v>
      </c>
      <c r="F6" s="328">
        <f>E6/D6</f>
        <v>0.9976892822025566</v>
      </c>
    </row>
    <row r="7" spans="1:6" s="25" customFormat="1" ht="15.75" customHeight="1" thickBot="1">
      <c r="A7" s="241" t="s">
        <v>5</v>
      </c>
      <c r="B7" s="242" t="s">
        <v>6</v>
      </c>
      <c r="C7" s="243">
        <v>975</v>
      </c>
      <c r="D7" s="243">
        <v>1739</v>
      </c>
      <c r="E7" s="276">
        <v>1647</v>
      </c>
      <c r="F7" s="329">
        <f>E7/D7</f>
        <v>0.9470960322024152</v>
      </c>
    </row>
    <row r="8" spans="1:6" s="25" customFormat="1" ht="15.75" customHeight="1" thickBot="1">
      <c r="A8" s="173" t="s">
        <v>7</v>
      </c>
      <c r="B8" s="172" t="s">
        <v>129</v>
      </c>
      <c r="C8" s="197">
        <f>SUM(C9:C12)</f>
        <v>38300</v>
      </c>
      <c r="D8" s="197">
        <f>SUM(D9:D12)</f>
        <v>38941</v>
      </c>
      <c r="E8" s="197">
        <f>SUM(E9:E12)</f>
        <v>38939</v>
      </c>
      <c r="F8" s="328">
        <f aca="true" t="shared" si="0" ref="F8:F43">E8/D8</f>
        <v>0.9999486402506356</v>
      </c>
    </row>
    <row r="9" spans="1:6" s="25" customFormat="1" ht="15.75" customHeight="1">
      <c r="A9" s="174" t="s">
        <v>8</v>
      </c>
      <c r="B9" s="164" t="s">
        <v>264</v>
      </c>
      <c r="C9" s="225">
        <v>800</v>
      </c>
      <c r="D9" s="225">
        <v>840</v>
      </c>
      <c r="E9" s="277">
        <v>840</v>
      </c>
      <c r="F9" s="330">
        <v>1</v>
      </c>
    </row>
    <row r="10" spans="1:6" s="25" customFormat="1" ht="15.75" customHeight="1">
      <c r="A10" s="175" t="s">
        <v>9</v>
      </c>
      <c r="B10" s="165" t="s">
        <v>55</v>
      </c>
      <c r="C10" s="224">
        <v>8300</v>
      </c>
      <c r="D10" s="224">
        <v>8842</v>
      </c>
      <c r="E10" s="278">
        <v>8842</v>
      </c>
      <c r="F10" s="331">
        <f t="shared" si="0"/>
        <v>1</v>
      </c>
    </row>
    <row r="11" spans="1:6" s="25" customFormat="1" ht="15.75" customHeight="1">
      <c r="A11" s="175" t="s">
        <v>10</v>
      </c>
      <c r="B11" s="165" t="s">
        <v>56</v>
      </c>
      <c r="C11" s="224">
        <v>28450</v>
      </c>
      <c r="D11" s="224">
        <v>27922</v>
      </c>
      <c r="E11" s="278">
        <v>27922</v>
      </c>
      <c r="F11" s="331">
        <f t="shared" si="0"/>
        <v>1</v>
      </c>
    </row>
    <row r="12" spans="1:6" s="25" customFormat="1" ht="15.75" customHeight="1" thickBot="1">
      <c r="A12" s="176" t="s">
        <v>11</v>
      </c>
      <c r="B12" s="166" t="s">
        <v>57</v>
      </c>
      <c r="C12" s="226">
        <v>750</v>
      </c>
      <c r="D12" s="226">
        <v>1337</v>
      </c>
      <c r="E12" s="279">
        <v>1335</v>
      </c>
      <c r="F12" s="332">
        <f t="shared" si="0"/>
        <v>0.9985041136873598</v>
      </c>
    </row>
    <row r="13" spans="1:6" s="25" customFormat="1" ht="15.75" customHeight="1" thickBot="1">
      <c r="A13" s="171" t="s">
        <v>12</v>
      </c>
      <c r="B13" s="172" t="s">
        <v>32</v>
      </c>
      <c r="C13" s="197">
        <f>SUM(C14:C16)</f>
        <v>0</v>
      </c>
      <c r="D13" s="197">
        <f>SUM(D14:D16)</f>
        <v>2918</v>
      </c>
      <c r="E13" s="197">
        <f>SUM(E14:E16)</f>
        <v>2918</v>
      </c>
      <c r="F13" s="328">
        <f t="shared" si="0"/>
        <v>1</v>
      </c>
    </row>
    <row r="14" spans="1:6" s="25" customFormat="1" ht="15.75" customHeight="1">
      <c r="A14" s="177" t="s">
        <v>13</v>
      </c>
      <c r="B14" s="178" t="s">
        <v>110</v>
      </c>
      <c r="C14" s="198"/>
      <c r="D14" s="198">
        <v>575</v>
      </c>
      <c r="E14" s="280">
        <v>575</v>
      </c>
      <c r="F14" s="330">
        <v>1</v>
      </c>
    </row>
    <row r="15" spans="1:6" s="25" customFormat="1" ht="15.75" customHeight="1">
      <c r="A15" s="174" t="s">
        <v>14</v>
      </c>
      <c r="B15" s="165" t="s">
        <v>107</v>
      </c>
      <c r="C15" s="223"/>
      <c r="D15" s="223"/>
      <c r="E15" s="281"/>
      <c r="F15" s="331" t="e">
        <f t="shared" si="0"/>
        <v>#DIV/0!</v>
      </c>
    </row>
    <row r="16" spans="1:6" s="25" customFormat="1" ht="15.75" customHeight="1" thickBot="1">
      <c r="A16" s="179" t="s">
        <v>15</v>
      </c>
      <c r="B16" s="180" t="s">
        <v>412</v>
      </c>
      <c r="C16" s="195"/>
      <c r="D16" s="195">
        <v>2343</v>
      </c>
      <c r="E16" s="282">
        <v>2343</v>
      </c>
      <c r="F16" s="332">
        <v>1</v>
      </c>
    </row>
    <row r="17" spans="1:6" s="25" customFormat="1" ht="15.75" customHeight="1" thickBot="1">
      <c r="A17" s="171" t="s">
        <v>16</v>
      </c>
      <c r="B17" s="172" t="s">
        <v>130</v>
      </c>
      <c r="C17" s="197">
        <f>SUM(C18:C27)</f>
        <v>17978</v>
      </c>
      <c r="D17" s="197">
        <f>SUM(D18:D27)</f>
        <v>23281</v>
      </c>
      <c r="E17" s="197">
        <f>SUM(E18:E27)</f>
        <v>23281</v>
      </c>
      <c r="F17" s="328">
        <f t="shared" si="0"/>
        <v>1</v>
      </c>
    </row>
    <row r="18" spans="1:6" s="25" customFormat="1" ht="15.75" customHeight="1">
      <c r="A18" s="177" t="s">
        <v>17</v>
      </c>
      <c r="B18" s="178" t="s">
        <v>115</v>
      </c>
      <c r="C18" s="198">
        <v>10092</v>
      </c>
      <c r="D18" s="198">
        <v>10092</v>
      </c>
      <c r="E18" s="280">
        <v>10092</v>
      </c>
      <c r="F18" s="330">
        <f t="shared" si="0"/>
        <v>1</v>
      </c>
    </row>
    <row r="19" spans="1:6" s="25" customFormat="1" ht="15.75" customHeight="1">
      <c r="A19" s="175" t="s">
        <v>18</v>
      </c>
      <c r="B19" s="165" t="s">
        <v>116</v>
      </c>
      <c r="C19" s="194"/>
      <c r="D19" s="194">
        <v>977</v>
      </c>
      <c r="E19" s="283">
        <v>977</v>
      </c>
      <c r="F19" s="331">
        <f t="shared" si="0"/>
        <v>1</v>
      </c>
    </row>
    <row r="20" spans="1:6" s="25" customFormat="1" ht="15.75" customHeight="1">
      <c r="A20" s="175" t="s">
        <v>19</v>
      </c>
      <c r="B20" s="165" t="s">
        <v>117</v>
      </c>
      <c r="C20" s="194"/>
      <c r="D20" s="194"/>
      <c r="E20" s="283"/>
      <c r="F20" s="331"/>
    </row>
    <row r="21" spans="1:6" s="25" customFormat="1" ht="15.75" customHeight="1">
      <c r="A21" s="179" t="s">
        <v>20</v>
      </c>
      <c r="B21" s="181" t="s">
        <v>118</v>
      </c>
      <c r="C21" s="195"/>
      <c r="D21" s="195">
        <v>2500</v>
      </c>
      <c r="E21" s="282">
        <v>2500</v>
      </c>
      <c r="F21" s="331">
        <v>1</v>
      </c>
    </row>
    <row r="22" spans="1:6" s="25" customFormat="1" ht="15.75" customHeight="1">
      <c r="A22" s="175" t="s">
        <v>21</v>
      </c>
      <c r="B22" s="165" t="s">
        <v>131</v>
      </c>
      <c r="C22" s="194">
        <v>7446</v>
      </c>
      <c r="D22" s="194">
        <v>7417</v>
      </c>
      <c r="E22" s="283">
        <v>7417</v>
      </c>
      <c r="F22" s="331">
        <f t="shared" si="0"/>
        <v>1</v>
      </c>
    </row>
    <row r="23" spans="1:6" s="25" customFormat="1" ht="15.75" customHeight="1">
      <c r="A23" s="175" t="s">
        <v>22</v>
      </c>
      <c r="B23" s="165" t="s">
        <v>119</v>
      </c>
      <c r="C23" s="194"/>
      <c r="D23" s="194"/>
      <c r="E23" s="283"/>
      <c r="F23" s="331"/>
    </row>
    <row r="24" spans="1:6" s="25" customFormat="1" ht="15.75" customHeight="1">
      <c r="A24" s="175" t="s">
        <v>23</v>
      </c>
      <c r="B24" s="165" t="s">
        <v>59</v>
      </c>
      <c r="C24" s="194"/>
      <c r="D24" s="194"/>
      <c r="E24" s="283"/>
      <c r="F24" s="331"/>
    </row>
    <row r="25" spans="1:6" s="25" customFormat="1" ht="15.75" customHeight="1">
      <c r="A25" s="175" t="s">
        <v>24</v>
      </c>
      <c r="B25" s="165" t="s">
        <v>132</v>
      </c>
      <c r="C25" s="194">
        <v>440</v>
      </c>
      <c r="D25" s="194">
        <v>1750</v>
      </c>
      <c r="E25" s="283">
        <v>1750</v>
      </c>
      <c r="F25" s="331">
        <v>1</v>
      </c>
    </row>
    <row r="26" spans="1:6" s="25" customFormat="1" ht="15.75" customHeight="1">
      <c r="A26" s="175" t="s">
        <v>25</v>
      </c>
      <c r="B26" s="165" t="s">
        <v>230</v>
      </c>
      <c r="C26" s="194"/>
      <c r="D26" s="194"/>
      <c r="E26" s="283"/>
      <c r="F26" s="331" t="e">
        <f t="shared" si="0"/>
        <v>#DIV/0!</v>
      </c>
    </row>
    <row r="27" spans="1:6" s="25" customFormat="1" ht="15.75" customHeight="1" thickBot="1">
      <c r="A27" s="179" t="s">
        <v>26</v>
      </c>
      <c r="B27" s="181" t="s">
        <v>191</v>
      </c>
      <c r="C27" s="195"/>
      <c r="D27" s="195">
        <v>545</v>
      </c>
      <c r="E27" s="282">
        <v>545</v>
      </c>
      <c r="F27" s="332">
        <f t="shared" si="0"/>
        <v>1</v>
      </c>
    </row>
    <row r="28" spans="1:6" s="25" customFormat="1" ht="15.75" customHeight="1" thickBot="1">
      <c r="A28" s="171" t="s">
        <v>27</v>
      </c>
      <c r="B28" s="172" t="s">
        <v>194</v>
      </c>
      <c r="C28" s="197">
        <f>SUM(C29:C33)</f>
        <v>2790</v>
      </c>
      <c r="D28" s="197">
        <v>7017</v>
      </c>
      <c r="E28" s="197">
        <f>SUM(E29:E34)</f>
        <v>7088</v>
      </c>
      <c r="F28" s="328">
        <f t="shared" si="0"/>
        <v>1.0101182841670229</v>
      </c>
    </row>
    <row r="29" spans="1:6" s="25" customFormat="1" ht="15.75" customHeight="1">
      <c r="A29" s="177" t="s">
        <v>28</v>
      </c>
      <c r="B29" s="178" t="s">
        <v>192</v>
      </c>
      <c r="C29" s="198"/>
      <c r="D29" s="198"/>
      <c r="E29" s="280"/>
      <c r="F29" s="330" t="e">
        <f t="shared" si="0"/>
        <v>#DIV/0!</v>
      </c>
    </row>
    <row r="30" spans="1:6" s="25" customFormat="1" ht="15.75" customHeight="1">
      <c r="A30" s="175" t="s">
        <v>29</v>
      </c>
      <c r="B30" s="165" t="s">
        <v>193</v>
      </c>
      <c r="C30" s="194"/>
      <c r="D30" s="194">
        <v>1699</v>
      </c>
      <c r="E30" s="283">
        <v>1699</v>
      </c>
      <c r="F30" s="331">
        <f t="shared" si="0"/>
        <v>1</v>
      </c>
    </row>
    <row r="31" spans="1:6" s="25" customFormat="1" ht="15.75" customHeight="1">
      <c r="A31" s="175" t="s">
        <v>30</v>
      </c>
      <c r="B31" s="165" t="s">
        <v>120</v>
      </c>
      <c r="C31" s="194">
        <v>980</v>
      </c>
      <c r="D31" s="194">
        <v>2257</v>
      </c>
      <c r="E31" s="283">
        <v>2257</v>
      </c>
      <c r="F31" s="331">
        <f t="shared" si="0"/>
        <v>1</v>
      </c>
    </row>
    <row r="32" spans="1:6" s="25" customFormat="1" ht="15.75" customHeight="1">
      <c r="A32" s="175" t="s">
        <v>31</v>
      </c>
      <c r="B32" s="165" t="s">
        <v>231</v>
      </c>
      <c r="C32" s="194">
        <v>1810</v>
      </c>
      <c r="D32" s="194">
        <v>2876</v>
      </c>
      <c r="E32" s="283">
        <v>2866</v>
      </c>
      <c r="F32" s="331">
        <f t="shared" si="0"/>
        <v>0.9965229485396384</v>
      </c>
    </row>
    <row r="33" spans="1:6" s="25" customFormat="1" ht="15.75" customHeight="1">
      <c r="A33" s="175" t="s">
        <v>33</v>
      </c>
      <c r="B33" s="165" t="s">
        <v>413</v>
      </c>
      <c r="C33" s="194"/>
      <c r="D33" s="194"/>
      <c r="E33" s="283">
        <v>81</v>
      </c>
      <c r="F33" s="331"/>
    </row>
    <row r="34" spans="1:6" s="25" customFormat="1" ht="15.75" customHeight="1" thickBot="1">
      <c r="A34" s="174">
        <v>29</v>
      </c>
      <c r="B34" s="164" t="s">
        <v>460</v>
      </c>
      <c r="C34" s="223"/>
      <c r="D34" s="223">
        <v>185</v>
      </c>
      <c r="E34" s="281">
        <v>185</v>
      </c>
      <c r="F34" s="329"/>
    </row>
    <row r="35" spans="1:6" s="25" customFormat="1" ht="15.75" customHeight="1" thickBot="1">
      <c r="A35" s="171">
        <v>30</v>
      </c>
      <c r="B35" s="172" t="s">
        <v>126</v>
      </c>
      <c r="C35" s="197">
        <f>SUM(C36:C37)</f>
        <v>8795</v>
      </c>
      <c r="D35" s="197">
        <f>SUM(D36:D37)</f>
        <v>7365</v>
      </c>
      <c r="E35" s="197">
        <v>5323</v>
      </c>
      <c r="F35" s="328">
        <f t="shared" si="0"/>
        <v>0.7227427019687712</v>
      </c>
    </row>
    <row r="36" spans="1:6" s="25" customFormat="1" ht="15.75" customHeight="1">
      <c r="A36" s="177">
        <v>31</v>
      </c>
      <c r="B36" s="178" t="s">
        <v>105</v>
      </c>
      <c r="C36" s="198">
        <v>8795</v>
      </c>
      <c r="D36" s="198">
        <v>7365</v>
      </c>
      <c r="E36" s="280">
        <v>5323</v>
      </c>
      <c r="F36" s="330">
        <f t="shared" si="0"/>
        <v>0.7227427019687712</v>
      </c>
    </row>
    <row r="37" spans="1:6" s="25" customFormat="1" ht="15.75" customHeight="1" thickBot="1">
      <c r="A37" s="175">
        <v>32</v>
      </c>
      <c r="B37" s="165" t="s">
        <v>106</v>
      </c>
      <c r="C37" s="194"/>
      <c r="D37" s="194"/>
      <c r="E37" s="283"/>
      <c r="F37" s="332"/>
    </row>
    <row r="38" spans="1:6" s="25" customFormat="1" ht="15.75" customHeight="1" thickBot="1">
      <c r="A38" s="171">
        <v>33</v>
      </c>
      <c r="B38" s="182" t="s">
        <v>34</v>
      </c>
      <c r="C38" s="230">
        <f>C6+C13+C17+C28+C35</f>
        <v>68838</v>
      </c>
      <c r="D38" s="230">
        <f>D6+D13+D17+D28+D35</f>
        <v>81261</v>
      </c>
      <c r="E38" s="230">
        <f>E6+E13+E17+E28+E35</f>
        <v>79196</v>
      </c>
      <c r="F38" s="328">
        <f t="shared" si="0"/>
        <v>0.974588055770911</v>
      </c>
    </row>
    <row r="39" spans="1:6" s="25" customFormat="1" ht="15.75" customHeight="1">
      <c r="A39" s="177">
        <v>34</v>
      </c>
      <c r="B39" s="178" t="s">
        <v>121</v>
      </c>
      <c r="C39" s="198"/>
      <c r="D39" s="198"/>
      <c r="E39" s="280"/>
      <c r="F39" s="330"/>
    </row>
    <row r="40" spans="1:6" s="25" customFormat="1" ht="15.75" customHeight="1">
      <c r="A40" s="175">
        <v>35</v>
      </c>
      <c r="B40" s="165" t="s">
        <v>133</v>
      </c>
      <c r="C40" s="194"/>
      <c r="D40" s="194"/>
      <c r="E40" s="283"/>
      <c r="F40" s="331"/>
    </row>
    <row r="41" spans="1:6" s="25" customFormat="1" ht="15.75" customHeight="1" thickBot="1">
      <c r="A41" s="176">
        <v>36</v>
      </c>
      <c r="B41" s="164" t="s">
        <v>232</v>
      </c>
      <c r="C41" s="223"/>
      <c r="D41" s="223"/>
      <c r="E41" s="281">
        <v>631</v>
      </c>
      <c r="F41" s="329"/>
    </row>
    <row r="42" spans="1:6" s="25" customFormat="1" ht="15.75" customHeight="1" thickBot="1">
      <c r="A42" s="173">
        <v>37</v>
      </c>
      <c r="B42" s="183" t="s">
        <v>122</v>
      </c>
      <c r="C42" s="196"/>
      <c r="D42" s="196"/>
      <c r="E42" s="196"/>
      <c r="F42" s="328"/>
    </row>
    <row r="43" spans="1:6" s="25" customFormat="1" ht="15.75" customHeight="1" thickBot="1">
      <c r="A43" s="173">
        <v>38</v>
      </c>
      <c r="B43" s="172" t="s">
        <v>35</v>
      </c>
      <c r="C43" s="197">
        <f>SUM(C38:C42)</f>
        <v>68838</v>
      </c>
      <c r="D43" s="197">
        <f>SUM(D38:D42)</f>
        <v>81261</v>
      </c>
      <c r="E43" s="197">
        <f>SUM(E38:E42)</f>
        <v>79827</v>
      </c>
      <c r="F43" s="328">
        <f t="shared" si="0"/>
        <v>0.9823531583416399</v>
      </c>
    </row>
    <row r="44" spans="1:5" s="27" customFormat="1" ht="13.5" customHeight="1">
      <c r="A44" s="184"/>
      <c r="B44" s="185"/>
      <c r="C44" s="231"/>
      <c r="D44" s="231"/>
      <c r="E44" s="231"/>
    </row>
    <row r="45" spans="1:5" s="27" customFormat="1" ht="13.5" customHeight="1">
      <c r="A45" s="184"/>
      <c r="B45" s="185"/>
      <c r="C45" s="231"/>
      <c r="D45" s="231"/>
      <c r="E45" s="231"/>
    </row>
    <row r="46" spans="1:5" ht="15.75">
      <c r="A46" s="186"/>
      <c r="B46" s="186"/>
      <c r="C46" s="232"/>
      <c r="D46" s="232"/>
      <c r="E46" s="232"/>
    </row>
    <row r="47" spans="1:5" ht="16.5" customHeight="1">
      <c r="A47" s="187" t="s">
        <v>36</v>
      </c>
      <c r="B47" s="187"/>
      <c r="C47" s="233"/>
      <c r="D47" s="233"/>
      <c r="E47" s="233"/>
    </row>
    <row r="48" spans="1:6" ht="16.5" customHeight="1" thickBot="1">
      <c r="A48" s="188"/>
      <c r="B48" s="188"/>
      <c r="C48" s="234"/>
      <c r="D48" s="663" t="s">
        <v>47</v>
      </c>
      <c r="E48" s="663"/>
      <c r="F48" s="663"/>
    </row>
    <row r="49" spans="1:6" ht="15.75" customHeight="1">
      <c r="A49" s="664" t="s">
        <v>1</v>
      </c>
      <c r="B49" s="666" t="s">
        <v>139</v>
      </c>
      <c r="C49" s="668" t="s">
        <v>188</v>
      </c>
      <c r="D49" s="669"/>
      <c r="E49" s="669"/>
      <c r="F49" s="670"/>
    </row>
    <row r="50" spans="1:6" s="26" customFormat="1" ht="34.5" customHeight="1" thickBot="1">
      <c r="A50" s="665"/>
      <c r="B50" s="667"/>
      <c r="C50" s="228" t="s">
        <v>138</v>
      </c>
      <c r="D50" s="227" t="s">
        <v>136</v>
      </c>
      <c r="E50" s="273" t="s">
        <v>137</v>
      </c>
      <c r="F50" s="274" t="s">
        <v>229</v>
      </c>
    </row>
    <row r="51" spans="1:6" ht="15.75" customHeight="1" thickBot="1">
      <c r="A51" s="169" t="s">
        <v>3</v>
      </c>
      <c r="B51" s="170" t="s">
        <v>37</v>
      </c>
      <c r="C51" s="192">
        <f>SUM(C52:C58)</f>
        <v>59211</v>
      </c>
      <c r="D51" s="192">
        <f>SUM(D52:D58)</f>
        <v>66593</v>
      </c>
      <c r="E51" s="192">
        <f>SUM(E52:E58)</f>
        <v>65553</v>
      </c>
      <c r="F51" s="328">
        <f>E51/D51</f>
        <v>0.9843827429309386</v>
      </c>
    </row>
    <row r="52" spans="1:6" ht="15.75" customHeight="1">
      <c r="A52" s="189" t="s">
        <v>5</v>
      </c>
      <c r="B52" s="190" t="s">
        <v>38</v>
      </c>
      <c r="C52" s="193">
        <v>13867</v>
      </c>
      <c r="D52" s="193">
        <v>15996</v>
      </c>
      <c r="E52" s="324">
        <v>15618</v>
      </c>
      <c r="F52" s="333">
        <f>E52/D52</f>
        <v>0.9763690922730682</v>
      </c>
    </row>
    <row r="53" spans="1:6" ht="15.75" customHeight="1">
      <c r="A53" s="175" t="s">
        <v>7</v>
      </c>
      <c r="B53" s="165" t="s">
        <v>39</v>
      </c>
      <c r="C53" s="194">
        <v>4209</v>
      </c>
      <c r="D53" s="194">
        <v>4797</v>
      </c>
      <c r="E53" s="283">
        <v>4638</v>
      </c>
      <c r="F53" s="331">
        <f>E53/D53</f>
        <v>0.9668542839274546</v>
      </c>
    </row>
    <row r="54" spans="1:6" ht="15.75" customHeight="1">
      <c r="A54" s="175" t="s">
        <v>8</v>
      </c>
      <c r="B54" s="165" t="s">
        <v>40</v>
      </c>
      <c r="C54" s="195">
        <v>8669</v>
      </c>
      <c r="D54" s="195">
        <v>9461</v>
      </c>
      <c r="E54" s="282">
        <v>9168</v>
      </c>
      <c r="F54" s="334">
        <f aca="true" t="shared" si="1" ref="F54:F74">E54/D54</f>
        <v>0.9690307578480076</v>
      </c>
    </row>
    <row r="55" spans="1:6" ht="15.75" customHeight="1">
      <c r="A55" s="175" t="s">
        <v>9</v>
      </c>
      <c r="B55" s="191" t="s">
        <v>410</v>
      </c>
      <c r="C55" s="195">
        <v>915</v>
      </c>
      <c r="D55" s="195">
        <v>5556</v>
      </c>
      <c r="E55" s="282">
        <v>5827</v>
      </c>
      <c r="F55" s="334">
        <f t="shared" si="1"/>
        <v>1.048776097912167</v>
      </c>
    </row>
    <row r="56" spans="1:6" ht="15.75" customHeight="1">
      <c r="A56" s="175" t="s">
        <v>10</v>
      </c>
      <c r="B56" s="191" t="s">
        <v>195</v>
      </c>
      <c r="C56" s="195">
        <v>24956</v>
      </c>
      <c r="D56" s="195">
        <v>23017</v>
      </c>
      <c r="E56" s="282">
        <v>22537</v>
      </c>
      <c r="F56" s="334">
        <f t="shared" si="1"/>
        <v>0.9791458487205109</v>
      </c>
    </row>
    <row r="57" spans="1:6" ht="15.75" customHeight="1">
      <c r="A57" s="175" t="s">
        <v>11</v>
      </c>
      <c r="B57" s="165" t="s">
        <v>124</v>
      </c>
      <c r="C57" s="195">
        <v>6595</v>
      </c>
      <c r="D57" s="195">
        <v>7766</v>
      </c>
      <c r="E57" s="282">
        <v>7765</v>
      </c>
      <c r="F57" s="334">
        <f t="shared" si="1"/>
        <v>0.9998712335822817</v>
      </c>
    </row>
    <row r="58" spans="1:6" ht="15.75" customHeight="1" thickBot="1">
      <c r="A58" s="175" t="s">
        <v>12</v>
      </c>
      <c r="B58" s="181" t="s">
        <v>41</v>
      </c>
      <c r="C58" s="195"/>
      <c r="D58" s="195"/>
      <c r="E58" s="282"/>
      <c r="F58" s="329"/>
    </row>
    <row r="59" spans="1:6" ht="15.75" customHeight="1" thickBot="1">
      <c r="A59" s="171" t="s">
        <v>13</v>
      </c>
      <c r="B59" s="172" t="s">
        <v>43</v>
      </c>
      <c r="C59" s="197">
        <f>SUM(C60:C64)</f>
        <v>3169</v>
      </c>
      <c r="D59" s="197">
        <f>SUM(D60:D64)</f>
        <v>4901</v>
      </c>
      <c r="E59" s="197">
        <f>SUM(E60:E64)</f>
        <v>2642</v>
      </c>
      <c r="F59" s="328">
        <f t="shared" si="1"/>
        <v>0.5390736584370537</v>
      </c>
    </row>
    <row r="60" spans="1:6" ht="15.75" customHeight="1">
      <c r="A60" s="177">
        <v>10</v>
      </c>
      <c r="B60" s="178" t="s">
        <v>123</v>
      </c>
      <c r="C60" s="198">
        <v>1930</v>
      </c>
      <c r="D60" s="198">
        <v>1930</v>
      </c>
      <c r="E60" s="280">
        <v>530</v>
      </c>
      <c r="F60" s="331">
        <f t="shared" si="1"/>
        <v>0.27461139896373055</v>
      </c>
    </row>
    <row r="61" spans="1:6" ht="15.75" customHeight="1">
      <c r="A61" s="177" t="s">
        <v>15</v>
      </c>
      <c r="B61" s="165" t="s">
        <v>134</v>
      </c>
      <c r="C61" s="194">
        <v>1239</v>
      </c>
      <c r="D61" s="194">
        <v>2971</v>
      </c>
      <c r="E61" s="283">
        <v>2112</v>
      </c>
      <c r="F61" s="331">
        <f t="shared" si="1"/>
        <v>0.7108717603500505</v>
      </c>
    </row>
    <row r="62" spans="1:6" ht="15.75" customHeight="1">
      <c r="A62" s="177" t="s">
        <v>16</v>
      </c>
      <c r="B62" s="165" t="s">
        <v>104</v>
      </c>
      <c r="C62" s="194"/>
      <c r="D62" s="194"/>
      <c r="E62" s="283"/>
      <c r="F62" s="332"/>
    </row>
    <row r="63" spans="1:6" ht="15.75" customHeight="1">
      <c r="A63" s="177" t="s">
        <v>17</v>
      </c>
      <c r="B63" s="165" t="s">
        <v>189</v>
      </c>
      <c r="C63" s="194"/>
      <c r="D63" s="194"/>
      <c r="E63" s="283"/>
      <c r="F63" s="334" t="e">
        <f t="shared" si="1"/>
        <v>#DIV/0!</v>
      </c>
    </row>
    <row r="64" spans="1:6" ht="15.75" customHeight="1" thickBot="1">
      <c r="A64" s="179" t="s">
        <v>18</v>
      </c>
      <c r="B64" s="181" t="s">
        <v>170</v>
      </c>
      <c r="C64" s="195"/>
      <c r="D64" s="195"/>
      <c r="E64" s="282"/>
      <c r="F64" s="329"/>
    </row>
    <row r="65" spans="1:6" ht="15.75" customHeight="1" thickBot="1">
      <c r="A65" s="171" t="s">
        <v>19</v>
      </c>
      <c r="B65" s="172" t="s">
        <v>165</v>
      </c>
      <c r="C65" s="197">
        <f>SUM(C66:C68)</f>
        <v>1458</v>
      </c>
      <c r="D65" s="197">
        <f>SUM(D66:D68)</f>
        <v>0</v>
      </c>
      <c r="E65" s="197">
        <f>SUM(E66:E68)</f>
        <v>0</v>
      </c>
      <c r="F65" s="328" t="e">
        <f t="shared" si="1"/>
        <v>#DIV/0!</v>
      </c>
    </row>
    <row r="66" spans="1:6" ht="15.75" customHeight="1">
      <c r="A66" s="177" t="s">
        <v>20</v>
      </c>
      <c r="B66" s="178" t="s">
        <v>68</v>
      </c>
      <c r="C66" s="198"/>
      <c r="D66" s="198"/>
      <c r="E66" s="280"/>
      <c r="F66" s="330" t="e">
        <f t="shared" si="1"/>
        <v>#DIV/0!</v>
      </c>
    </row>
    <row r="67" spans="1:6" ht="15.75" customHeight="1">
      <c r="A67" s="175" t="s">
        <v>21</v>
      </c>
      <c r="B67" s="165" t="s">
        <v>69</v>
      </c>
      <c r="C67" s="194">
        <v>1458</v>
      </c>
      <c r="D67" s="194"/>
      <c r="E67" s="283"/>
      <c r="F67" s="331" t="e">
        <f t="shared" si="1"/>
        <v>#DIV/0!</v>
      </c>
    </row>
    <row r="68" spans="1:6" ht="15.75" customHeight="1" thickBot="1">
      <c r="A68" s="179" t="s">
        <v>22</v>
      </c>
      <c r="B68" s="181" t="s">
        <v>125</v>
      </c>
      <c r="C68" s="195"/>
      <c r="D68" s="195"/>
      <c r="E68" s="282"/>
      <c r="F68" s="332"/>
    </row>
    <row r="69" spans="1:6" ht="15.75" customHeight="1" thickBot="1">
      <c r="A69" s="241" t="s">
        <v>23</v>
      </c>
      <c r="B69" s="242" t="s">
        <v>166</v>
      </c>
      <c r="C69" s="243">
        <v>2300</v>
      </c>
      <c r="D69" s="243">
        <v>2300</v>
      </c>
      <c r="E69" s="276">
        <v>1940</v>
      </c>
      <c r="F69" s="335">
        <v>0.84</v>
      </c>
    </row>
    <row r="70" spans="1:6" ht="15.75" customHeight="1" thickBot="1">
      <c r="A70" s="241" t="s">
        <v>24</v>
      </c>
      <c r="B70" s="242" t="s">
        <v>190</v>
      </c>
      <c r="C70" s="243"/>
      <c r="D70" s="243"/>
      <c r="E70" s="276"/>
      <c r="F70" s="329" t="s">
        <v>411</v>
      </c>
    </row>
    <row r="71" spans="1:6" ht="15.75" customHeight="1" thickBot="1">
      <c r="A71" s="171" t="s">
        <v>25</v>
      </c>
      <c r="B71" s="172" t="s">
        <v>167</v>
      </c>
      <c r="C71" s="197">
        <f>SUM(C72:C73)</f>
        <v>2700</v>
      </c>
      <c r="D71" s="197">
        <f>SUM(D72:D73)</f>
        <v>7467</v>
      </c>
      <c r="E71" s="197">
        <f>SUM(E72:E73)</f>
        <v>8057</v>
      </c>
      <c r="F71" s="328">
        <f t="shared" si="1"/>
        <v>1.0790143297174233</v>
      </c>
    </row>
    <row r="72" spans="1:6" ht="15.75" customHeight="1">
      <c r="A72" s="177" t="s">
        <v>26</v>
      </c>
      <c r="B72" s="178" t="s">
        <v>114</v>
      </c>
      <c r="C72" s="198">
        <v>2700</v>
      </c>
      <c r="D72" s="198">
        <v>7467</v>
      </c>
      <c r="E72" s="280">
        <v>7432</v>
      </c>
      <c r="F72" s="330">
        <f t="shared" si="1"/>
        <v>0.9953127092540511</v>
      </c>
    </row>
    <row r="73" spans="1:6" ht="15.75" customHeight="1" thickBot="1">
      <c r="A73" s="179" t="s">
        <v>27</v>
      </c>
      <c r="B73" s="181" t="s">
        <v>409</v>
      </c>
      <c r="C73" s="195"/>
      <c r="D73" s="195"/>
      <c r="E73" s="282">
        <v>625</v>
      </c>
      <c r="F73" s="332"/>
    </row>
    <row r="74" spans="1:6" ht="15.75" customHeight="1" thickBot="1">
      <c r="A74" s="171" t="s">
        <v>28</v>
      </c>
      <c r="B74" s="172" t="s">
        <v>109</v>
      </c>
      <c r="C74" s="197">
        <f>C51+C59+C65+C69+C70+C71</f>
        <v>68838</v>
      </c>
      <c r="D74" s="197">
        <f>D51+D59+D65+D69+D70+D71</f>
        <v>81261</v>
      </c>
      <c r="E74" s="197">
        <f>E51+E59+E65+E69+E70+E71</f>
        <v>78192</v>
      </c>
      <c r="F74" s="328">
        <f t="shared" si="1"/>
        <v>0.9622328054048067</v>
      </c>
    </row>
  </sheetData>
  <sheetProtection/>
  <mergeCells count="8">
    <mergeCell ref="D2:F2"/>
    <mergeCell ref="D48:F48"/>
    <mergeCell ref="A49:A50"/>
    <mergeCell ref="B49:B50"/>
    <mergeCell ref="C49:F49"/>
    <mergeCell ref="A3:A4"/>
    <mergeCell ref="B3:B4"/>
    <mergeCell ref="C3:F3"/>
  </mergeCells>
  <printOptions horizontalCentered="1"/>
  <pageMargins left="0.5905511811023623" right="0.5905511811023623" top="1.1811023622047245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 Község Önkormányzata
2008. évi költségvetésének  végrehajtása
&amp;R&amp;"Times New Roman CE,Félkövér dőlt"2. sz. melléklet</oddHeader>
    <oddFooter>&amp;C3.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625" style="406" customWidth="1"/>
    <col min="2" max="2" width="43.50390625" style="407" customWidth="1"/>
    <col min="3" max="3" width="14.875" style="407" customWidth="1"/>
    <col min="4" max="4" width="16.125" style="407" customWidth="1"/>
    <col min="5" max="16384" width="9.375" style="407" customWidth="1"/>
  </cols>
  <sheetData>
    <row r="1" ht="14.25" thickBot="1">
      <c r="D1" s="408" t="s">
        <v>47</v>
      </c>
    </row>
    <row r="2" spans="1:4" s="412" customFormat="1" ht="37.5" customHeight="1" thickBot="1">
      <c r="A2" s="409" t="s">
        <v>1</v>
      </c>
      <c r="B2" s="410" t="s">
        <v>2</v>
      </c>
      <c r="C2" s="410" t="s">
        <v>261</v>
      </c>
      <c r="D2" s="411" t="s">
        <v>262</v>
      </c>
    </row>
    <row r="3" spans="1:4" s="413" customFormat="1" ht="15" customHeight="1" thickBot="1">
      <c r="A3" s="409">
        <v>1</v>
      </c>
      <c r="B3" s="410">
        <v>2</v>
      </c>
      <c r="C3" s="410">
        <v>3</v>
      </c>
      <c r="D3" s="411">
        <v>4</v>
      </c>
    </row>
    <row r="4" spans="1:4" ht="15" customHeight="1">
      <c r="A4" s="414" t="s">
        <v>3</v>
      </c>
      <c r="B4" s="415" t="s">
        <v>263</v>
      </c>
      <c r="C4" s="93">
        <v>5071</v>
      </c>
      <c r="D4" s="416">
        <v>155</v>
      </c>
    </row>
    <row r="5" spans="1:4" ht="15" customHeight="1">
      <c r="A5" s="417" t="s">
        <v>5</v>
      </c>
      <c r="B5" s="418" t="s">
        <v>264</v>
      </c>
      <c r="C5" s="95">
        <v>840</v>
      </c>
      <c r="D5" s="96">
        <v>15</v>
      </c>
    </row>
    <row r="6" spans="1:4" ht="15" customHeight="1">
      <c r="A6" s="417" t="s">
        <v>7</v>
      </c>
      <c r="B6" s="418"/>
      <c r="C6" s="95"/>
      <c r="D6" s="96"/>
    </row>
    <row r="7" spans="1:4" ht="15" customHeight="1">
      <c r="A7" s="417" t="s">
        <v>8</v>
      </c>
      <c r="B7" s="418"/>
      <c r="C7" s="95"/>
      <c r="D7" s="96"/>
    </row>
    <row r="8" spans="1:4" ht="15" customHeight="1">
      <c r="A8" s="417" t="s">
        <v>9</v>
      </c>
      <c r="B8" s="418"/>
      <c r="C8" s="95"/>
      <c r="D8" s="96"/>
    </row>
    <row r="9" spans="1:4" ht="15" customHeight="1">
      <c r="A9" s="417" t="s">
        <v>11</v>
      </c>
      <c r="B9" s="418"/>
      <c r="C9" s="95"/>
      <c r="D9" s="96"/>
    </row>
    <row r="10" spans="1:4" ht="15" customHeight="1">
      <c r="A10" s="417" t="s">
        <v>12</v>
      </c>
      <c r="B10" s="418"/>
      <c r="C10" s="95"/>
      <c r="D10" s="96"/>
    </row>
    <row r="11" spans="1:4" ht="15" customHeight="1">
      <c r="A11" s="417" t="s">
        <v>13</v>
      </c>
      <c r="B11" s="418"/>
      <c r="C11" s="95"/>
      <c r="D11" s="96"/>
    </row>
    <row r="12" spans="1:4" ht="15" customHeight="1">
      <c r="A12" s="417" t="s">
        <v>14</v>
      </c>
      <c r="B12" s="418"/>
      <c r="C12" s="95"/>
      <c r="D12" s="96"/>
    </row>
    <row r="13" spans="1:4" ht="15" customHeight="1">
      <c r="A13" s="417" t="s">
        <v>15</v>
      </c>
      <c r="B13" s="418"/>
      <c r="C13" s="95"/>
      <c r="D13" s="96"/>
    </row>
    <row r="14" spans="1:4" ht="15" customHeight="1">
      <c r="A14" s="417" t="s">
        <v>16</v>
      </c>
      <c r="B14" s="418"/>
      <c r="C14" s="95"/>
      <c r="D14" s="96"/>
    </row>
    <row r="15" spans="1:4" ht="15" customHeight="1">
      <c r="A15" s="417" t="s">
        <v>17</v>
      </c>
      <c r="B15" s="418"/>
      <c r="C15" s="95"/>
      <c r="D15" s="96"/>
    </row>
    <row r="16" spans="1:4" ht="15" customHeight="1">
      <c r="A16" s="417" t="s">
        <v>18</v>
      </c>
      <c r="B16" s="418"/>
      <c r="C16" s="95"/>
      <c r="D16" s="96"/>
    </row>
    <row r="17" spans="1:4" ht="15" customHeight="1">
      <c r="A17" s="417" t="s">
        <v>19</v>
      </c>
      <c r="B17" s="418"/>
      <c r="C17" s="95"/>
      <c r="D17" s="96"/>
    </row>
    <row r="18" spans="1:4" ht="15" customHeight="1">
      <c r="A18" s="417" t="s">
        <v>20</v>
      </c>
      <c r="B18" s="418"/>
      <c r="C18" s="95"/>
      <c r="D18" s="96"/>
    </row>
    <row r="19" spans="1:4" ht="15" customHeight="1">
      <c r="A19" s="417" t="s">
        <v>21</v>
      </c>
      <c r="B19" s="418"/>
      <c r="C19" s="95"/>
      <c r="D19" s="96"/>
    </row>
    <row r="20" spans="1:4" ht="15" customHeight="1">
      <c r="A20" s="417" t="s">
        <v>22</v>
      </c>
      <c r="B20" s="418"/>
      <c r="C20" s="95"/>
      <c r="D20" s="96"/>
    </row>
    <row r="21" spans="1:4" ht="15" customHeight="1">
      <c r="A21" s="417" t="s">
        <v>23</v>
      </c>
      <c r="B21" s="418"/>
      <c r="C21" s="95"/>
      <c r="D21" s="96"/>
    </row>
    <row r="22" spans="1:4" ht="15" customHeight="1">
      <c r="A22" s="417" t="s">
        <v>24</v>
      </c>
      <c r="B22" s="418"/>
      <c r="C22" s="95"/>
      <c r="D22" s="96"/>
    </row>
    <row r="23" spans="1:4" ht="15" customHeight="1">
      <c r="A23" s="417" t="s">
        <v>25</v>
      </c>
      <c r="B23" s="418"/>
      <c r="C23" s="95"/>
      <c r="D23" s="96"/>
    </row>
    <row r="24" spans="1:4" ht="15" customHeight="1" thickBot="1">
      <c r="A24" s="417" t="s">
        <v>26</v>
      </c>
      <c r="B24" s="418"/>
      <c r="C24" s="95"/>
      <c r="D24" s="96"/>
    </row>
    <row r="25" spans="1:4" ht="15" customHeight="1" thickBot="1">
      <c r="A25" s="419" t="s">
        <v>27</v>
      </c>
      <c r="B25" s="420" t="s">
        <v>265</v>
      </c>
      <c r="C25" s="220">
        <f>SUM(C4:C24)</f>
        <v>5911</v>
      </c>
      <c r="D25" s="115">
        <f>SUM(D4:D24)</f>
        <v>170</v>
      </c>
    </row>
    <row r="33" ht="12.75">
      <c r="B33" s="406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12/c.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8.625" style="9" customWidth="1"/>
    <col min="2" max="2" width="8.375" style="1" customWidth="1"/>
    <col min="3" max="3" width="39.875" style="1" customWidth="1"/>
    <col min="4" max="4" width="9.625" style="1" customWidth="1"/>
    <col min="5" max="5" width="10.625" style="1" customWidth="1"/>
    <col min="6" max="6" width="9.875" style="1" customWidth="1"/>
    <col min="7" max="16384" width="9.375" style="1" customWidth="1"/>
  </cols>
  <sheetData>
    <row r="1" spans="1:6" s="11" customFormat="1" ht="21" customHeight="1" thickBot="1">
      <c r="A1" s="29"/>
      <c r="B1" s="30"/>
      <c r="C1" s="30"/>
      <c r="D1" s="31" t="s">
        <v>443</v>
      </c>
      <c r="E1" s="31" t="s">
        <v>444</v>
      </c>
      <c r="F1" s="31"/>
    </row>
    <row r="2" spans="1:7" s="12" customFormat="1" ht="15.75">
      <c r="A2" s="84" t="s">
        <v>44</v>
      </c>
      <c r="B2" s="85"/>
      <c r="C2" s="672" t="s">
        <v>445</v>
      </c>
      <c r="D2" s="673"/>
      <c r="E2" s="673"/>
      <c r="F2" s="674"/>
      <c r="G2" s="307" t="s">
        <v>45</v>
      </c>
    </row>
    <row r="3" spans="1:7" s="12" customFormat="1" ht="16.5" thickBot="1">
      <c r="A3" s="87" t="s">
        <v>46</v>
      </c>
      <c r="B3" s="88"/>
      <c r="C3" s="675" t="s">
        <v>446</v>
      </c>
      <c r="D3" s="676"/>
      <c r="E3" s="676"/>
      <c r="F3" s="677"/>
      <c r="G3" s="308" t="s">
        <v>45</v>
      </c>
    </row>
    <row r="4" spans="1:7" s="13" customFormat="1" ht="21" customHeight="1" thickBot="1">
      <c r="A4" s="32"/>
      <c r="B4" s="32"/>
      <c r="C4" s="32"/>
      <c r="D4" s="41"/>
      <c r="E4" s="687" t="s">
        <v>47</v>
      </c>
      <c r="F4" s="687"/>
      <c r="G4" s="687"/>
    </row>
    <row r="5" spans="1:7" ht="38.25">
      <c r="A5" s="33" t="s">
        <v>171</v>
      </c>
      <c r="B5" s="34" t="s">
        <v>48</v>
      </c>
      <c r="C5" s="683" t="s">
        <v>172</v>
      </c>
      <c r="D5" s="253" t="s">
        <v>141</v>
      </c>
      <c r="E5" s="34" t="s">
        <v>142</v>
      </c>
      <c r="F5" s="681" t="s">
        <v>137</v>
      </c>
      <c r="G5" s="688" t="s">
        <v>229</v>
      </c>
    </row>
    <row r="6" spans="1:7" ht="13.5" thickBot="1">
      <c r="A6" s="200" t="s">
        <v>49</v>
      </c>
      <c r="B6" s="201"/>
      <c r="C6" s="684"/>
      <c r="D6" s="685" t="s">
        <v>173</v>
      </c>
      <c r="E6" s="686"/>
      <c r="F6" s="682"/>
      <c r="G6" s="689"/>
    </row>
    <row r="7" spans="1:7" s="10" customFormat="1" ht="16.5" thickBot="1">
      <c r="A7" s="48">
        <v>1</v>
      </c>
      <c r="B7" s="47">
        <v>2</v>
      </c>
      <c r="C7" s="47">
        <v>3</v>
      </c>
      <c r="D7" s="254">
        <v>4</v>
      </c>
      <c r="E7" s="254">
        <v>5</v>
      </c>
      <c r="F7" s="254">
        <v>6</v>
      </c>
      <c r="G7" s="285">
        <v>7</v>
      </c>
    </row>
    <row r="8" spans="1:7" s="204" customFormat="1" ht="15.75" customHeight="1" thickBot="1">
      <c r="A8" s="690" t="s">
        <v>50</v>
      </c>
      <c r="B8" s="691"/>
      <c r="C8" s="691"/>
      <c r="D8" s="691"/>
      <c r="E8" s="691"/>
      <c r="F8" s="691"/>
      <c r="G8" s="692"/>
    </row>
    <row r="9" spans="1:7" s="14" customFormat="1" ht="15" customHeight="1" thickBot="1">
      <c r="A9" s="44">
        <v>1</v>
      </c>
      <c r="B9" s="45"/>
      <c r="C9" s="49" t="s">
        <v>51</v>
      </c>
      <c r="D9" s="255">
        <f>SUM(D10:D15)</f>
        <v>9140</v>
      </c>
      <c r="E9" s="265">
        <f>SUM(E10:E15)</f>
        <v>6964</v>
      </c>
      <c r="F9" s="265">
        <f>SUM(F10:F15)</f>
        <v>4748</v>
      </c>
      <c r="G9" s="325">
        <f>F9/E9</f>
        <v>0.6817920735209649</v>
      </c>
    </row>
    <row r="10" spans="1:7" ht="15" customHeight="1">
      <c r="A10" s="35"/>
      <c r="B10" s="36">
        <v>1</v>
      </c>
      <c r="C10" s="50" t="s">
        <v>52</v>
      </c>
      <c r="D10" s="256"/>
      <c r="E10" s="147"/>
      <c r="F10" s="291"/>
      <c r="G10" s="310" t="e">
        <f>F10/E10</f>
        <v>#DIV/0!</v>
      </c>
    </row>
    <row r="11" spans="1:7" ht="15" customHeight="1">
      <c r="A11" s="35"/>
      <c r="B11" s="36">
        <v>2</v>
      </c>
      <c r="C11" s="50" t="s">
        <v>53</v>
      </c>
      <c r="D11" s="256"/>
      <c r="E11" s="147"/>
      <c r="F11" s="291"/>
      <c r="G11" s="310" t="e">
        <f aca="true" t="shared" si="0" ref="G11:G39">F11/E11</f>
        <v>#DIV/0!</v>
      </c>
    </row>
    <row r="12" spans="1:7" ht="15" customHeight="1">
      <c r="A12" s="35"/>
      <c r="B12" s="36">
        <v>3</v>
      </c>
      <c r="C12" s="50" t="s">
        <v>72</v>
      </c>
      <c r="D12" s="256">
        <v>345</v>
      </c>
      <c r="E12" s="147">
        <v>555</v>
      </c>
      <c r="F12" s="291">
        <v>374</v>
      </c>
      <c r="G12" s="310">
        <v>0.67</v>
      </c>
    </row>
    <row r="13" spans="1:7" ht="15" customHeight="1">
      <c r="A13" s="35"/>
      <c r="B13" s="36">
        <v>4</v>
      </c>
      <c r="C13" s="50" t="s">
        <v>174</v>
      </c>
      <c r="D13" s="256"/>
      <c r="E13" s="147"/>
      <c r="F13" s="291">
        <v>7</v>
      </c>
      <c r="G13" s="310" t="e">
        <f t="shared" si="0"/>
        <v>#DIV/0!</v>
      </c>
    </row>
    <row r="14" spans="1:7" ht="15" customHeight="1">
      <c r="A14" s="35"/>
      <c r="B14" s="36">
        <v>5</v>
      </c>
      <c r="C14" s="50" t="s">
        <v>414</v>
      </c>
      <c r="D14" s="256">
        <v>257</v>
      </c>
      <c r="E14" s="147">
        <v>257</v>
      </c>
      <c r="F14" s="291">
        <v>277</v>
      </c>
      <c r="G14" s="310">
        <v>1.08</v>
      </c>
    </row>
    <row r="15" spans="1:7" ht="15" customHeight="1" thickBot="1">
      <c r="A15" s="81"/>
      <c r="B15" s="82">
        <v>6</v>
      </c>
      <c r="C15" s="83" t="s">
        <v>447</v>
      </c>
      <c r="D15" s="258">
        <v>8538</v>
      </c>
      <c r="E15" s="149">
        <v>6152</v>
      </c>
      <c r="F15" s="292">
        <v>4090</v>
      </c>
      <c r="G15" s="311">
        <v>0.66</v>
      </c>
    </row>
    <row r="16" spans="1:7" ht="15" customHeight="1" thickBot="1">
      <c r="A16" s="244">
        <v>3</v>
      </c>
      <c r="B16" s="249">
        <v>1</v>
      </c>
      <c r="C16" s="246" t="s">
        <v>58</v>
      </c>
      <c r="D16" s="261"/>
      <c r="E16" s="266"/>
      <c r="F16" s="293"/>
      <c r="G16" s="326"/>
    </row>
    <row r="17" spans="1:7" s="14" customFormat="1" ht="15" customHeight="1" thickBot="1">
      <c r="A17" s="44">
        <v>5</v>
      </c>
      <c r="B17" s="45"/>
      <c r="C17" s="49" t="s">
        <v>196</v>
      </c>
      <c r="D17" s="257">
        <f>SUM(D18:D19)</f>
        <v>1810</v>
      </c>
      <c r="E17" s="267">
        <f>SUM(E18:E19)</f>
        <v>2777</v>
      </c>
      <c r="F17" s="267">
        <f>SUM(F18:F19)</f>
        <v>2645</v>
      </c>
      <c r="G17" s="325">
        <f t="shared" si="0"/>
        <v>0.9524666906733885</v>
      </c>
    </row>
    <row r="18" spans="1:7" ht="15" customHeight="1">
      <c r="A18" s="35"/>
      <c r="B18" s="36">
        <v>1</v>
      </c>
      <c r="C18" s="50" t="s">
        <v>197</v>
      </c>
      <c r="D18" s="256">
        <v>1810</v>
      </c>
      <c r="E18" s="147">
        <v>2777</v>
      </c>
      <c r="F18" s="291">
        <v>2645</v>
      </c>
      <c r="G18" s="310">
        <f t="shared" si="0"/>
        <v>0.9524666906733885</v>
      </c>
    </row>
    <row r="19" spans="1:7" ht="15" customHeight="1" thickBot="1">
      <c r="A19" s="81"/>
      <c r="B19" s="82">
        <v>2</v>
      </c>
      <c r="C19" s="83" t="s">
        <v>198</v>
      </c>
      <c r="D19" s="258"/>
      <c r="E19" s="149"/>
      <c r="F19" s="292"/>
      <c r="G19" s="311"/>
    </row>
    <row r="20" spans="1:7" ht="15" customHeight="1" thickBot="1">
      <c r="A20" s="44">
        <v>7</v>
      </c>
      <c r="B20" s="46"/>
      <c r="C20" s="49" t="s">
        <v>62</v>
      </c>
      <c r="D20" s="255">
        <f>D21+D22</f>
        <v>0</v>
      </c>
      <c r="E20" s="265">
        <f>E21+E22</f>
        <v>956</v>
      </c>
      <c r="F20" s="290"/>
      <c r="G20" s="325"/>
    </row>
    <row r="21" spans="1:7" ht="15" customHeight="1" thickBot="1">
      <c r="A21" s="205"/>
      <c r="B21" s="206">
        <v>1</v>
      </c>
      <c r="C21" s="207" t="s">
        <v>112</v>
      </c>
      <c r="D21" s="264"/>
      <c r="E21" s="268">
        <v>956</v>
      </c>
      <c r="F21" s="294">
        <v>956</v>
      </c>
      <c r="G21" s="311"/>
    </row>
    <row r="22" spans="1:7" ht="15" customHeight="1" thickBot="1">
      <c r="A22" s="205"/>
      <c r="B22" s="206">
        <v>2</v>
      </c>
      <c r="C22" s="207" t="s">
        <v>175</v>
      </c>
      <c r="D22" s="264"/>
      <c r="E22" s="268"/>
      <c r="F22" s="294"/>
      <c r="G22" s="327"/>
    </row>
    <row r="23" spans="1:7" s="14" customFormat="1" ht="15" customHeight="1" thickBot="1">
      <c r="A23" s="244">
        <v>8</v>
      </c>
      <c r="B23" s="245">
        <v>1</v>
      </c>
      <c r="C23" s="246" t="s">
        <v>73</v>
      </c>
      <c r="D23" s="261">
        <v>34565</v>
      </c>
      <c r="E23" s="266">
        <v>36194</v>
      </c>
      <c r="F23" s="293">
        <v>37664</v>
      </c>
      <c r="G23" s="311">
        <f t="shared" si="0"/>
        <v>1.0406144664861579</v>
      </c>
    </row>
    <row r="24" spans="1:7" s="2" customFormat="1" ht="15" customHeight="1" thickBot="1">
      <c r="A24" s="236"/>
      <c r="B24" s="237"/>
      <c r="C24" s="52" t="s">
        <v>35</v>
      </c>
      <c r="D24" s="260">
        <f>D9+D16+D17+D20+D23</f>
        <v>45515</v>
      </c>
      <c r="E24" s="104">
        <f>E9+E16+E17+E20+E23</f>
        <v>46891</v>
      </c>
      <c r="F24" s="104">
        <f>F9+F16+F17+F20+F23</f>
        <v>45057</v>
      </c>
      <c r="G24" s="289">
        <f t="shared" si="0"/>
        <v>0.9608880168902348</v>
      </c>
    </row>
    <row r="25" spans="1:7" s="2" customFormat="1" ht="9.75" customHeight="1" thickBot="1">
      <c r="A25" s="208"/>
      <c r="B25" s="209"/>
      <c r="C25" s="210"/>
      <c r="D25" s="263"/>
      <c r="E25" s="263"/>
      <c r="F25" s="263"/>
      <c r="G25" s="338"/>
    </row>
    <row r="26" spans="1:7" s="204" customFormat="1" ht="15" customHeight="1" thickBot="1">
      <c r="A26" s="690" t="s">
        <v>63</v>
      </c>
      <c r="B26" s="691"/>
      <c r="C26" s="691"/>
      <c r="D26" s="691"/>
      <c r="E26" s="691"/>
      <c r="F26" s="691"/>
      <c r="G26" s="692"/>
    </row>
    <row r="27" spans="1:7" s="14" customFormat="1" ht="15" customHeight="1" thickBot="1">
      <c r="A27" s="44">
        <v>9</v>
      </c>
      <c r="B27" s="45"/>
      <c r="C27" s="49" t="s">
        <v>64</v>
      </c>
      <c r="D27" s="257">
        <f>SUM(D28:D34)</f>
        <v>45515</v>
      </c>
      <c r="E27" s="267">
        <f>SUM(E28:E34)</f>
        <v>46891</v>
      </c>
      <c r="F27" s="267">
        <f>SUM(F28:F34)</f>
        <v>44997</v>
      </c>
      <c r="G27" s="325">
        <f t="shared" si="0"/>
        <v>0.9596084536478215</v>
      </c>
    </row>
    <row r="28" spans="1:7" ht="15" customHeight="1">
      <c r="A28" s="35"/>
      <c r="B28" s="36">
        <v>1</v>
      </c>
      <c r="C28" s="51" t="s">
        <v>82</v>
      </c>
      <c r="D28" s="256">
        <v>8874</v>
      </c>
      <c r="E28" s="147">
        <v>9158</v>
      </c>
      <c r="F28" s="291">
        <v>8863</v>
      </c>
      <c r="G28" s="310">
        <f t="shared" si="0"/>
        <v>0.9677877265778554</v>
      </c>
    </row>
    <row r="29" spans="1:7" ht="15" customHeight="1">
      <c r="A29" s="35"/>
      <c r="B29" s="36">
        <v>2</v>
      </c>
      <c r="C29" s="50" t="s">
        <v>39</v>
      </c>
      <c r="D29" s="256">
        <v>2626</v>
      </c>
      <c r="E29" s="147">
        <v>2757</v>
      </c>
      <c r="F29" s="291">
        <v>2563</v>
      </c>
      <c r="G29" s="310">
        <f t="shared" si="0"/>
        <v>0.9296336597751179</v>
      </c>
    </row>
    <row r="30" spans="1:7" ht="15" customHeight="1">
      <c r="A30" s="81"/>
      <c r="B30" s="82">
        <v>3</v>
      </c>
      <c r="C30" s="83" t="s">
        <v>40</v>
      </c>
      <c r="D30" s="258">
        <v>4241</v>
      </c>
      <c r="E30" s="149">
        <v>3964</v>
      </c>
      <c r="F30" s="292">
        <v>3182</v>
      </c>
      <c r="G30" s="310">
        <f t="shared" si="0"/>
        <v>0.8027245206861756</v>
      </c>
    </row>
    <row r="31" spans="1:7" s="14" customFormat="1" ht="15" customHeight="1">
      <c r="A31" s="35"/>
      <c r="B31" s="36">
        <v>4</v>
      </c>
      <c r="C31" s="50" t="s">
        <v>128</v>
      </c>
      <c r="D31" s="256">
        <v>3160</v>
      </c>
      <c r="E31" s="147">
        <v>7801</v>
      </c>
      <c r="F31" s="291">
        <v>7708</v>
      </c>
      <c r="G31" s="310">
        <f t="shared" si="0"/>
        <v>0.9880784514805794</v>
      </c>
    </row>
    <row r="32" spans="1:7" s="14" customFormat="1" ht="15" customHeight="1">
      <c r="A32" s="37"/>
      <c r="B32" s="38">
        <v>5</v>
      </c>
      <c r="C32" s="50" t="s">
        <v>199</v>
      </c>
      <c r="D32" s="259">
        <v>24956</v>
      </c>
      <c r="E32" s="269">
        <v>23011</v>
      </c>
      <c r="F32" s="295">
        <v>22516</v>
      </c>
      <c r="G32" s="310">
        <f t="shared" si="0"/>
        <v>0.9784885489548477</v>
      </c>
    </row>
    <row r="33" spans="1:7" ht="15" customHeight="1">
      <c r="A33" s="37"/>
      <c r="B33" s="38">
        <v>6</v>
      </c>
      <c r="C33" s="53" t="s">
        <v>448</v>
      </c>
      <c r="D33" s="259">
        <v>200</v>
      </c>
      <c r="E33" s="269">
        <v>200</v>
      </c>
      <c r="F33" s="295">
        <v>165</v>
      </c>
      <c r="G33" s="310">
        <f t="shared" si="0"/>
        <v>0.825</v>
      </c>
    </row>
    <row r="34" spans="1:7" ht="15" customHeight="1" thickBot="1">
      <c r="A34" s="35"/>
      <c r="B34" s="36">
        <v>7</v>
      </c>
      <c r="C34" s="50" t="s">
        <v>42</v>
      </c>
      <c r="D34" s="256">
        <v>1458</v>
      </c>
      <c r="E34" s="147"/>
      <c r="F34" s="291"/>
      <c r="G34" s="311"/>
    </row>
    <row r="35" spans="1:7" s="14" customFormat="1" ht="15" customHeight="1" thickBot="1">
      <c r="A35" s="44">
        <v>10</v>
      </c>
      <c r="B35" s="45"/>
      <c r="C35" s="49" t="s">
        <v>66</v>
      </c>
      <c r="D35" s="257">
        <f>SUM(D36:D38)</f>
        <v>0</v>
      </c>
      <c r="E35" s="267">
        <f>SUM(E36:E38)</f>
        <v>0</v>
      </c>
      <c r="F35" s="267">
        <f>SUM(F36:F38)</f>
        <v>60</v>
      </c>
      <c r="G35" s="301" t="e">
        <f t="shared" si="0"/>
        <v>#DIV/0!</v>
      </c>
    </row>
    <row r="36" spans="1:7" ht="15" customHeight="1">
      <c r="A36" s="35"/>
      <c r="B36" s="36">
        <v>1</v>
      </c>
      <c r="C36" s="50" t="s">
        <v>123</v>
      </c>
      <c r="D36" s="256"/>
      <c r="E36" s="147"/>
      <c r="F36" s="291"/>
      <c r="G36" s="310" t="e">
        <f t="shared" si="0"/>
        <v>#DIV/0!</v>
      </c>
    </row>
    <row r="37" spans="1:7" ht="15" customHeight="1">
      <c r="A37" s="35"/>
      <c r="B37" s="36">
        <v>2</v>
      </c>
      <c r="C37" s="50" t="s">
        <v>134</v>
      </c>
      <c r="D37" s="256"/>
      <c r="E37" s="147"/>
      <c r="F37" s="291">
        <v>60</v>
      </c>
      <c r="G37" s="310" t="e">
        <f t="shared" si="0"/>
        <v>#DIV/0!</v>
      </c>
    </row>
    <row r="38" spans="1:7" ht="15" customHeight="1" thickBot="1">
      <c r="A38" s="35"/>
      <c r="B38" s="36">
        <v>3</v>
      </c>
      <c r="C38" s="50" t="s">
        <v>67</v>
      </c>
      <c r="D38" s="256"/>
      <c r="E38" s="147"/>
      <c r="F38" s="291"/>
      <c r="G38" s="311"/>
    </row>
    <row r="39" spans="1:7" ht="15" customHeight="1" thickBot="1">
      <c r="A39" s="236"/>
      <c r="B39" s="237"/>
      <c r="C39" s="52" t="s">
        <v>70</v>
      </c>
      <c r="D39" s="260">
        <f>D27+D35</f>
        <v>45515</v>
      </c>
      <c r="E39" s="104">
        <f>E27+E35</f>
        <v>46891</v>
      </c>
      <c r="F39" s="104">
        <f>F27+F35</f>
        <v>45057</v>
      </c>
      <c r="G39" s="289">
        <f t="shared" si="0"/>
        <v>0.9608880168902348</v>
      </c>
    </row>
    <row r="40" ht="9.75" customHeight="1" thickBot="1">
      <c r="E40" s="296"/>
    </row>
    <row r="41" spans="1:7" ht="13.5" thickBot="1">
      <c r="A41" s="211" t="s">
        <v>71</v>
      </c>
      <c r="B41" s="212"/>
      <c r="C41" s="213"/>
      <c r="D41" s="678">
        <v>2</v>
      </c>
      <c r="E41" s="679"/>
      <c r="F41" s="679"/>
      <c r="G41" s="680"/>
    </row>
  </sheetData>
  <sheetProtection/>
  <mergeCells count="10">
    <mergeCell ref="C2:F2"/>
    <mergeCell ref="C3:F3"/>
    <mergeCell ref="D41:G41"/>
    <mergeCell ref="F5:F6"/>
    <mergeCell ref="C5:C6"/>
    <mergeCell ref="D6:E6"/>
    <mergeCell ref="E4:G4"/>
    <mergeCell ref="G5:G6"/>
    <mergeCell ref="A8:G8"/>
    <mergeCell ref="A26:G2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1">
      <selection activeCell="D40" sqref="D40"/>
    </sheetView>
  </sheetViews>
  <sheetFormatPr defaultColWidth="9.00390625" defaultRowHeight="12.75"/>
  <cols>
    <col min="1" max="1" width="8.50390625" style="9" customWidth="1"/>
    <col min="2" max="2" width="9.125" style="1" customWidth="1"/>
    <col min="3" max="3" width="39.375" style="1" customWidth="1"/>
    <col min="4" max="4" width="10.5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7" s="11" customFormat="1" ht="21" customHeight="1" thickBot="1">
      <c r="A1" s="29"/>
      <c r="B1" s="30"/>
      <c r="C1" s="30"/>
      <c r="D1" s="693" t="s">
        <v>450</v>
      </c>
      <c r="E1" s="693"/>
      <c r="F1" s="693"/>
      <c r="G1" s="693"/>
    </row>
    <row r="2" spans="1:7" s="12" customFormat="1" ht="15.75">
      <c r="A2" s="84" t="s">
        <v>44</v>
      </c>
      <c r="B2" s="85"/>
      <c r="C2" s="672" t="s">
        <v>449</v>
      </c>
      <c r="D2" s="673"/>
      <c r="E2" s="673"/>
      <c r="F2" s="674"/>
      <c r="G2" s="307" t="s">
        <v>45</v>
      </c>
    </row>
    <row r="3" spans="1:7" s="12" customFormat="1" ht="16.5" thickBot="1">
      <c r="A3" s="87" t="s">
        <v>46</v>
      </c>
      <c r="B3" s="88"/>
      <c r="C3" s="675" t="s">
        <v>233</v>
      </c>
      <c r="D3" s="676"/>
      <c r="E3" s="676"/>
      <c r="F3" s="677"/>
      <c r="G3" s="308" t="s">
        <v>75</v>
      </c>
    </row>
    <row r="4" spans="1:7" s="13" customFormat="1" ht="21" customHeight="1" thickBot="1">
      <c r="A4" s="32"/>
      <c r="B4" s="32"/>
      <c r="C4" s="32"/>
      <c r="D4" s="41"/>
      <c r="E4" s="687" t="s">
        <v>47</v>
      </c>
      <c r="F4" s="687"/>
      <c r="G4" s="687"/>
    </row>
    <row r="5" spans="1:7" ht="39" thickBot="1">
      <c r="A5" s="33" t="s">
        <v>171</v>
      </c>
      <c r="B5" s="34" t="s">
        <v>48</v>
      </c>
      <c r="C5" s="683" t="s">
        <v>172</v>
      </c>
      <c r="D5" s="253" t="s">
        <v>141</v>
      </c>
      <c r="E5" s="34" t="s">
        <v>142</v>
      </c>
      <c r="F5" s="681" t="s">
        <v>137</v>
      </c>
      <c r="G5" s="694" t="s">
        <v>229</v>
      </c>
    </row>
    <row r="6" spans="1:7" ht="13.5" thickBot="1">
      <c r="A6" s="200" t="s">
        <v>49</v>
      </c>
      <c r="B6" s="201"/>
      <c r="C6" s="684"/>
      <c r="D6" s="685" t="s">
        <v>173</v>
      </c>
      <c r="E6" s="686"/>
      <c r="F6" s="682"/>
      <c r="G6" s="695"/>
    </row>
    <row r="7" spans="1:7" s="10" customFormat="1" ht="16.5" thickBot="1">
      <c r="A7" s="48">
        <v>1</v>
      </c>
      <c r="B7" s="47">
        <v>2</v>
      </c>
      <c r="C7" s="47">
        <v>3</v>
      </c>
      <c r="D7" s="254">
        <v>4</v>
      </c>
      <c r="E7" s="254">
        <v>5</v>
      </c>
      <c r="F7" s="254">
        <v>6</v>
      </c>
      <c r="G7" s="285">
        <v>7</v>
      </c>
    </row>
    <row r="8" spans="1:7" s="204" customFormat="1" ht="15.75" customHeight="1" thickBot="1">
      <c r="A8" s="202"/>
      <c r="B8" s="203"/>
      <c r="C8" s="89" t="s">
        <v>50</v>
      </c>
      <c r="D8" s="262"/>
      <c r="E8" s="262"/>
      <c r="F8" s="262"/>
      <c r="G8" s="304"/>
    </row>
    <row r="9" spans="1:7" s="14" customFormat="1" ht="15" customHeight="1" thickBot="1">
      <c r="A9" s="44">
        <v>1</v>
      </c>
      <c r="B9" s="45"/>
      <c r="C9" s="49" t="s">
        <v>51</v>
      </c>
      <c r="D9" s="255">
        <f>SUM(D10:D15)</f>
        <v>480</v>
      </c>
      <c r="E9" s="265">
        <f>SUM(E10:E15)</f>
        <v>480</v>
      </c>
      <c r="F9" s="265">
        <f>SUM(F10:F15)</f>
        <v>414</v>
      </c>
      <c r="G9" s="301">
        <f>F9/E9</f>
        <v>0.8625</v>
      </c>
    </row>
    <row r="10" spans="1:7" ht="15" customHeight="1">
      <c r="A10" s="35"/>
      <c r="B10" s="36">
        <v>1</v>
      </c>
      <c r="C10" s="50" t="s">
        <v>52</v>
      </c>
      <c r="D10" s="256">
        <v>480</v>
      </c>
      <c r="E10" s="147">
        <v>480</v>
      </c>
      <c r="F10" s="291">
        <v>414</v>
      </c>
      <c r="G10" s="310">
        <f>F10/E10</f>
        <v>0.8625</v>
      </c>
    </row>
    <row r="11" spans="1:7" ht="15" customHeight="1">
      <c r="A11" s="35"/>
      <c r="B11" s="36">
        <v>2</v>
      </c>
      <c r="C11" s="50" t="s">
        <v>53</v>
      </c>
      <c r="D11" s="256"/>
      <c r="E11" s="147"/>
      <c r="F11" s="291"/>
      <c r="G11" s="310" t="e">
        <f>F11/E11</f>
        <v>#DIV/0!</v>
      </c>
    </row>
    <row r="12" spans="1:7" ht="15" customHeight="1">
      <c r="A12" s="35"/>
      <c r="B12" s="36">
        <v>3</v>
      </c>
      <c r="C12" s="50" t="s">
        <v>72</v>
      </c>
      <c r="D12" s="256"/>
      <c r="E12" s="147"/>
      <c r="F12" s="291"/>
      <c r="G12" s="310"/>
    </row>
    <row r="13" spans="1:7" ht="15" customHeight="1">
      <c r="A13" s="35"/>
      <c r="B13" s="36">
        <v>4</v>
      </c>
      <c r="C13" s="50" t="s">
        <v>174</v>
      </c>
      <c r="D13" s="256"/>
      <c r="E13" s="147"/>
      <c r="F13" s="291"/>
      <c r="G13" s="310" t="e">
        <f>F13/E13</f>
        <v>#DIV/0!</v>
      </c>
    </row>
    <row r="14" spans="1:7" ht="15" customHeight="1">
      <c r="A14" s="35"/>
      <c r="B14" s="36">
        <v>5</v>
      </c>
      <c r="C14" s="50" t="s">
        <v>135</v>
      </c>
      <c r="D14" s="256"/>
      <c r="E14" s="147"/>
      <c r="F14" s="291"/>
      <c r="G14" s="310"/>
    </row>
    <row r="15" spans="1:7" ht="15" customHeight="1" thickBot="1">
      <c r="A15" s="81"/>
      <c r="B15" s="82">
        <v>6</v>
      </c>
      <c r="C15" s="83" t="s">
        <v>54</v>
      </c>
      <c r="D15" s="258"/>
      <c r="E15" s="149"/>
      <c r="F15" s="292"/>
      <c r="G15" s="311"/>
    </row>
    <row r="16" spans="1:7" ht="15" customHeight="1" thickBot="1">
      <c r="A16" s="244">
        <v>3</v>
      </c>
      <c r="B16" s="249">
        <v>1</v>
      </c>
      <c r="C16" s="246" t="s">
        <v>58</v>
      </c>
      <c r="D16" s="261"/>
      <c r="E16" s="266"/>
      <c r="F16" s="293"/>
      <c r="G16" s="326"/>
    </row>
    <row r="17" spans="1:7" s="14" customFormat="1" ht="15" customHeight="1" thickBot="1">
      <c r="A17" s="44">
        <v>5</v>
      </c>
      <c r="B17" s="45"/>
      <c r="C17" s="49" t="s">
        <v>200</v>
      </c>
      <c r="D17" s="257">
        <f>SUM(D18:D19)</f>
        <v>0</v>
      </c>
      <c r="E17" s="267">
        <f>SUM(E18:E19)</f>
        <v>0</v>
      </c>
      <c r="F17" s="267">
        <f>SUM(F18:F19)</f>
        <v>0</v>
      </c>
      <c r="G17" s="325"/>
    </row>
    <row r="18" spans="1:7" ht="15" customHeight="1">
      <c r="A18" s="35"/>
      <c r="B18" s="36">
        <v>1</v>
      </c>
      <c r="C18" s="50" t="s">
        <v>201</v>
      </c>
      <c r="D18" s="256"/>
      <c r="E18" s="147"/>
      <c r="F18" s="291"/>
      <c r="G18" s="310"/>
    </row>
    <row r="19" spans="1:7" ht="15" customHeight="1" thickBot="1">
      <c r="A19" s="81"/>
      <c r="B19" s="82">
        <v>2</v>
      </c>
      <c r="C19" s="83" t="s">
        <v>202</v>
      </c>
      <c r="D19" s="258"/>
      <c r="E19" s="149"/>
      <c r="F19" s="292"/>
      <c r="G19" s="311"/>
    </row>
    <row r="20" spans="1:7" ht="15" customHeight="1" thickBot="1">
      <c r="A20" s="44">
        <v>7</v>
      </c>
      <c r="B20" s="46"/>
      <c r="C20" s="49" t="s">
        <v>62</v>
      </c>
      <c r="D20" s="255">
        <f>D21+D22</f>
        <v>0</v>
      </c>
      <c r="E20" s="265">
        <f>E21+E22</f>
        <v>0</v>
      </c>
      <c r="F20" s="290"/>
      <c r="G20" s="325"/>
    </row>
    <row r="21" spans="1:7" ht="15" customHeight="1" thickBot="1">
      <c r="A21" s="205"/>
      <c r="B21" s="206">
        <v>1</v>
      </c>
      <c r="C21" s="207" t="s">
        <v>112</v>
      </c>
      <c r="D21" s="264"/>
      <c r="E21" s="268"/>
      <c r="F21" s="294"/>
      <c r="G21" s="311"/>
    </row>
    <row r="22" spans="1:7" ht="15" customHeight="1" thickBot="1">
      <c r="A22" s="205"/>
      <c r="B22" s="206">
        <v>2</v>
      </c>
      <c r="C22" s="207" t="s">
        <v>175</v>
      </c>
      <c r="D22" s="264"/>
      <c r="E22" s="268"/>
      <c r="F22" s="294"/>
      <c r="G22" s="327"/>
    </row>
    <row r="23" spans="1:7" s="14" customFormat="1" ht="15" customHeight="1" thickBot="1">
      <c r="A23" s="244">
        <v>8</v>
      </c>
      <c r="B23" s="245">
        <v>1</v>
      </c>
      <c r="C23" s="246" t="s">
        <v>73</v>
      </c>
      <c r="D23" s="261">
        <v>7109</v>
      </c>
      <c r="E23" s="266">
        <v>8280</v>
      </c>
      <c r="F23" s="293">
        <v>8378</v>
      </c>
      <c r="G23" s="327">
        <f>F23/E23</f>
        <v>1.0118357487922705</v>
      </c>
    </row>
    <row r="24" spans="1:7" s="2" customFormat="1" ht="15" customHeight="1" thickBot="1">
      <c r="A24" s="236"/>
      <c r="B24" s="237"/>
      <c r="C24" s="52" t="s">
        <v>35</v>
      </c>
      <c r="D24" s="260">
        <f>D9+D16+D17+D20+D23</f>
        <v>7589</v>
      </c>
      <c r="E24" s="104">
        <f>E9+E16+E17+E20+E23</f>
        <v>8760</v>
      </c>
      <c r="F24" s="104">
        <f>F9+F16+F17+F20+F23</f>
        <v>8792</v>
      </c>
      <c r="G24" s="289">
        <f>F24/E24</f>
        <v>1.0036529680365296</v>
      </c>
    </row>
    <row r="25" spans="1:7" s="2" customFormat="1" ht="9.75" customHeight="1" thickBot="1">
      <c r="A25" s="208"/>
      <c r="B25" s="209"/>
      <c r="C25" s="210"/>
      <c r="D25" s="263"/>
      <c r="E25" s="263"/>
      <c r="F25" s="263"/>
      <c r="G25" s="339"/>
    </row>
    <row r="26" spans="1:7" s="204" customFormat="1" ht="15" customHeight="1" thickBot="1">
      <c r="A26" s="202"/>
      <c r="B26" s="203"/>
      <c r="C26" s="89" t="s">
        <v>63</v>
      </c>
      <c r="D26" s="262"/>
      <c r="E26" s="262"/>
      <c r="F26" s="262"/>
      <c r="G26" s="339"/>
    </row>
    <row r="27" spans="1:7" s="14" customFormat="1" ht="15" customHeight="1" thickBot="1">
      <c r="A27" s="44">
        <v>9</v>
      </c>
      <c r="B27" s="45"/>
      <c r="C27" s="49" t="s">
        <v>64</v>
      </c>
      <c r="D27" s="257">
        <f>SUM(D28:D34)</f>
        <v>7589</v>
      </c>
      <c r="E27" s="267">
        <f>SUM(E28:E34)</f>
        <v>8760</v>
      </c>
      <c r="F27" s="267">
        <f>SUM(F28:F34)</f>
        <v>8792</v>
      </c>
      <c r="G27" s="303">
        <f>F27/E27</f>
        <v>1.0036529680365296</v>
      </c>
    </row>
    <row r="28" spans="1:7" ht="15" customHeight="1">
      <c r="A28" s="35"/>
      <c r="B28" s="36">
        <v>1</v>
      </c>
      <c r="C28" s="51" t="s">
        <v>82</v>
      </c>
      <c r="D28" s="256">
        <v>125</v>
      </c>
      <c r="E28" s="147">
        <v>125</v>
      </c>
      <c r="F28" s="291">
        <v>130</v>
      </c>
      <c r="G28" s="310">
        <f>F28/E28</f>
        <v>1.04</v>
      </c>
    </row>
    <row r="29" spans="1:7" ht="15" customHeight="1">
      <c r="A29" s="35"/>
      <c r="B29" s="36">
        <v>2</v>
      </c>
      <c r="C29" s="50" t="s">
        <v>39</v>
      </c>
      <c r="D29" s="256">
        <v>41</v>
      </c>
      <c r="E29" s="147">
        <v>41</v>
      </c>
      <c r="F29" s="291">
        <v>41</v>
      </c>
      <c r="G29" s="310">
        <f>F29/E29</f>
        <v>1</v>
      </c>
    </row>
    <row r="30" spans="1:7" ht="15" customHeight="1">
      <c r="A30" s="81"/>
      <c r="B30" s="82">
        <v>3</v>
      </c>
      <c r="C30" s="83" t="s">
        <v>40</v>
      </c>
      <c r="D30" s="258">
        <v>828</v>
      </c>
      <c r="E30" s="149">
        <v>828</v>
      </c>
      <c r="F30" s="292">
        <v>856</v>
      </c>
      <c r="G30" s="310">
        <f>F30/E30</f>
        <v>1.0338164251207729</v>
      </c>
    </row>
    <row r="31" spans="1:7" s="14" customFormat="1" ht="15" customHeight="1">
      <c r="A31" s="35"/>
      <c r="B31" s="36">
        <v>4</v>
      </c>
      <c r="C31" s="50" t="s">
        <v>128</v>
      </c>
      <c r="D31" s="256"/>
      <c r="E31" s="147"/>
      <c r="F31" s="291"/>
      <c r="G31" s="310"/>
    </row>
    <row r="32" spans="1:7" s="14" customFormat="1" ht="15" customHeight="1">
      <c r="A32" s="37"/>
      <c r="B32" s="38">
        <v>5</v>
      </c>
      <c r="C32" s="50" t="s">
        <v>199</v>
      </c>
      <c r="D32" s="259"/>
      <c r="E32" s="269"/>
      <c r="F32" s="295"/>
      <c r="G32" s="310" t="e">
        <f>F32/E32</f>
        <v>#DIV/0!</v>
      </c>
    </row>
    <row r="33" spans="1:7" ht="15" customHeight="1">
      <c r="A33" s="37"/>
      <c r="B33" s="38">
        <v>6</v>
      </c>
      <c r="C33" s="53" t="s">
        <v>65</v>
      </c>
      <c r="D33" s="259">
        <v>6595</v>
      </c>
      <c r="E33" s="269">
        <v>7766</v>
      </c>
      <c r="F33" s="295">
        <v>7765</v>
      </c>
      <c r="G33" s="310">
        <f>F33/E33</f>
        <v>0.9998712335822817</v>
      </c>
    </row>
    <row r="34" spans="1:7" ht="15" customHeight="1" thickBot="1">
      <c r="A34" s="35"/>
      <c r="B34" s="36">
        <v>7</v>
      </c>
      <c r="C34" s="50" t="s">
        <v>41</v>
      </c>
      <c r="D34" s="256"/>
      <c r="E34" s="147"/>
      <c r="F34" s="291"/>
      <c r="G34" s="299"/>
    </row>
    <row r="35" spans="1:7" s="14" customFormat="1" ht="15" customHeight="1" thickBot="1">
      <c r="A35" s="44">
        <v>10</v>
      </c>
      <c r="B35" s="45"/>
      <c r="C35" s="49" t="s">
        <v>66</v>
      </c>
      <c r="D35" s="257">
        <f>SUM(D36:D38)</f>
        <v>0</v>
      </c>
      <c r="E35" s="267">
        <f>SUM(E36:E38)</f>
        <v>0</v>
      </c>
      <c r="F35" s="267">
        <f>SUM(F36:F38)</f>
        <v>0</v>
      </c>
      <c r="G35" s="305"/>
    </row>
    <row r="36" spans="1:7" ht="15" customHeight="1">
      <c r="A36" s="35"/>
      <c r="B36" s="36">
        <v>1</v>
      </c>
      <c r="C36" s="50" t="s">
        <v>123</v>
      </c>
      <c r="D36" s="256"/>
      <c r="E36" s="147"/>
      <c r="F36" s="291"/>
      <c r="G36" s="297"/>
    </row>
    <row r="37" spans="1:7" ht="15" customHeight="1">
      <c r="A37" s="35"/>
      <c r="B37" s="36">
        <v>2</v>
      </c>
      <c r="C37" s="50" t="s">
        <v>134</v>
      </c>
      <c r="D37" s="256"/>
      <c r="E37" s="147"/>
      <c r="F37" s="291"/>
      <c r="G37" s="297"/>
    </row>
    <row r="38" spans="1:7" ht="15" customHeight="1" thickBot="1">
      <c r="A38" s="35"/>
      <c r="B38" s="36">
        <v>3</v>
      </c>
      <c r="C38" s="50" t="s">
        <v>67</v>
      </c>
      <c r="D38" s="256"/>
      <c r="E38" s="147"/>
      <c r="F38" s="291"/>
      <c r="G38" s="299"/>
    </row>
    <row r="39" spans="1:7" ht="15" customHeight="1" thickBot="1">
      <c r="A39" s="236"/>
      <c r="B39" s="237"/>
      <c r="C39" s="52" t="s">
        <v>70</v>
      </c>
      <c r="D39" s="260">
        <f>D27+D35</f>
        <v>7589</v>
      </c>
      <c r="E39" s="104">
        <f>E27+E35</f>
        <v>8760</v>
      </c>
      <c r="F39" s="104">
        <f>F27+F35</f>
        <v>8792</v>
      </c>
      <c r="G39" s="289">
        <f>F39/E39</f>
        <v>1.0036529680365296</v>
      </c>
    </row>
    <row r="40" ht="9.75" customHeight="1" thickBot="1">
      <c r="E40" s="296"/>
    </row>
    <row r="41" spans="1:7" ht="13.5" thickBot="1">
      <c r="A41" s="211" t="s">
        <v>71</v>
      </c>
      <c r="B41" s="212"/>
      <c r="C41" s="213"/>
      <c r="D41" s="678"/>
      <c r="E41" s="679"/>
      <c r="F41" s="679"/>
      <c r="G41" s="680"/>
    </row>
  </sheetData>
  <sheetProtection/>
  <mergeCells count="9">
    <mergeCell ref="D1:G1"/>
    <mergeCell ref="E4:G4"/>
    <mergeCell ref="G5:G6"/>
    <mergeCell ref="D41:G41"/>
    <mergeCell ref="F5:F6"/>
    <mergeCell ref="C2:F2"/>
    <mergeCell ref="C3:F3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8.625" style="9" customWidth="1"/>
    <col min="2" max="2" width="8.875" style="1" customWidth="1"/>
    <col min="3" max="3" width="39.375" style="1" customWidth="1"/>
    <col min="4" max="4" width="9.625" style="1" customWidth="1"/>
    <col min="5" max="5" width="10.875" style="1" customWidth="1"/>
    <col min="6" max="6" width="10.50390625" style="1" customWidth="1"/>
    <col min="7" max="16384" width="9.375" style="1" customWidth="1"/>
  </cols>
  <sheetData>
    <row r="1" spans="1:7" s="11" customFormat="1" ht="21" customHeight="1" thickBot="1">
      <c r="A1" s="29"/>
      <c r="B1" s="30"/>
      <c r="C1" s="30"/>
      <c r="D1" s="696" t="s">
        <v>451</v>
      </c>
      <c r="E1" s="696"/>
      <c r="F1" s="696"/>
      <c r="G1" s="696"/>
    </row>
    <row r="2" spans="1:7" s="12" customFormat="1" ht="15.75">
      <c r="A2" s="84" t="s">
        <v>44</v>
      </c>
      <c r="B2" s="85"/>
      <c r="C2" s="672" t="s">
        <v>445</v>
      </c>
      <c r="D2" s="673"/>
      <c r="E2" s="673"/>
      <c r="F2" s="674"/>
      <c r="G2" s="307" t="s">
        <v>45</v>
      </c>
    </row>
    <row r="3" spans="1:7" s="12" customFormat="1" ht="16.5" thickBot="1">
      <c r="A3" s="87" t="s">
        <v>46</v>
      </c>
      <c r="B3" s="88"/>
      <c r="C3" s="675" t="s">
        <v>456</v>
      </c>
      <c r="D3" s="676"/>
      <c r="E3" s="676"/>
      <c r="F3" s="677"/>
      <c r="G3" s="308"/>
    </row>
    <row r="4" spans="1:6" s="13" customFormat="1" ht="21" customHeight="1" thickBot="1">
      <c r="A4" s="32"/>
      <c r="B4" s="32"/>
      <c r="C4" s="32"/>
      <c r="D4" s="41"/>
      <c r="E4" s="41"/>
      <c r="F4" s="41" t="s">
        <v>47</v>
      </c>
    </row>
    <row r="5" spans="1:7" ht="39" thickBot="1">
      <c r="A5" s="33" t="s">
        <v>171</v>
      </c>
      <c r="B5" s="34" t="s">
        <v>48</v>
      </c>
      <c r="C5" s="683" t="s">
        <v>172</v>
      </c>
      <c r="D5" s="253" t="s">
        <v>141</v>
      </c>
      <c r="E5" s="34" t="s">
        <v>142</v>
      </c>
      <c r="F5" s="681" t="s">
        <v>137</v>
      </c>
      <c r="G5" s="694" t="s">
        <v>229</v>
      </c>
    </row>
    <row r="6" spans="1:7" ht="13.5" thickBot="1">
      <c r="A6" s="200" t="s">
        <v>49</v>
      </c>
      <c r="B6" s="201"/>
      <c r="C6" s="684"/>
      <c r="D6" s="685" t="s">
        <v>173</v>
      </c>
      <c r="E6" s="686"/>
      <c r="F6" s="682"/>
      <c r="G6" s="695"/>
    </row>
    <row r="7" spans="1:7" s="10" customFormat="1" ht="16.5" thickBot="1">
      <c r="A7" s="48">
        <v>1</v>
      </c>
      <c r="B7" s="47">
        <v>2</v>
      </c>
      <c r="C7" s="47">
        <v>3</v>
      </c>
      <c r="D7" s="254">
        <v>4</v>
      </c>
      <c r="E7" s="254">
        <v>5</v>
      </c>
      <c r="F7" s="254">
        <v>6</v>
      </c>
      <c r="G7" s="285">
        <v>7</v>
      </c>
    </row>
    <row r="8" spans="1:7" s="204" customFormat="1" ht="15.75" customHeight="1" thickBot="1">
      <c r="A8" s="690" t="s">
        <v>50</v>
      </c>
      <c r="B8" s="691"/>
      <c r="C8" s="691"/>
      <c r="D8" s="691"/>
      <c r="E8" s="691"/>
      <c r="F8" s="691"/>
      <c r="G8" s="692"/>
    </row>
    <row r="9" spans="1:7" s="14" customFormat="1" ht="15" customHeight="1" thickBot="1">
      <c r="A9" s="44">
        <v>1</v>
      </c>
      <c r="B9" s="45"/>
      <c r="C9" s="49" t="s">
        <v>51</v>
      </c>
      <c r="D9" s="255">
        <f>SUM(D10:D15)</f>
        <v>0</v>
      </c>
      <c r="E9" s="265">
        <f>SUM(E10:E15)</f>
        <v>654</v>
      </c>
      <c r="F9" s="265">
        <f>SUM(F10:F15)</f>
        <v>689</v>
      </c>
      <c r="G9" s="301">
        <f>F9/E9</f>
        <v>1.0535168195718654</v>
      </c>
    </row>
    <row r="10" spans="1:7" ht="15" customHeight="1">
      <c r="A10" s="35"/>
      <c r="B10" s="36">
        <v>1</v>
      </c>
      <c r="C10" s="50" t="s">
        <v>52</v>
      </c>
      <c r="D10" s="256"/>
      <c r="E10" s="147"/>
      <c r="F10" s="291"/>
      <c r="G10" s="310" t="e">
        <f>F10/E10</f>
        <v>#DIV/0!</v>
      </c>
    </row>
    <row r="11" spans="1:7" ht="15" customHeight="1">
      <c r="A11" s="35"/>
      <c r="B11" s="36">
        <v>2</v>
      </c>
      <c r="C11" s="50" t="s">
        <v>53</v>
      </c>
      <c r="D11" s="256"/>
      <c r="E11" s="147">
        <v>654</v>
      </c>
      <c r="F11" s="291">
        <v>689</v>
      </c>
      <c r="G11" s="310"/>
    </row>
    <row r="12" spans="1:7" ht="15" customHeight="1">
      <c r="A12" s="35"/>
      <c r="B12" s="36">
        <v>3</v>
      </c>
      <c r="C12" s="50" t="s">
        <v>72</v>
      </c>
      <c r="D12" s="256"/>
      <c r="E12" s="147"/>
      <c r="F12" s="291"/>
      <c r="G12" s="310"/>
    </row>
    <row r="13" spans="1:7" ht="15" customHeight="1">
      <c r="A13" s="35"/>
      <c r="B13" s="36">
        <v>4</v>
      </c>
      <c r="C13" s="50" t="s">
        <v>174</v>
      </c>
      <c r="D13" s="256"/>
      <c r="E13" s="147"/>
      <c r="F13" s="291"/>
      <c r="G13" s="310" t="e">
        <f>F13/E13</f>
        <v>#DIV/0!</v>
      </c>
    </row>
    <row r="14" spans="1:7" ht="15" customHeight="1">
      <c r="A14" s="35"/>
      <c r="B14" s="36">
        <v>5</v>
      </c>
      <c r="C14" s="50" t="s">
        <v>135</v>
      </c>
      <c r="D14" s="256"/>
      <c r="E14" s="147"/>
      <c r="F14" s="291"/>
      <c r="G14" s="310"/>
    </row>
    <row r="15" spans="1:7" ht="15" customHeight="1" thickBot="1">
      <c r="A15" s="81"/>
      <c r="B15" s="82">
        <v>6</v>
      </c>
      <c r="C15" s="83" t="s">
        <v>54</v>
      </c>
      <c r="D15" s="258"/>
      <c r="E15" s="149"/>
      <c r="F15" s="292"/>
      <c r="G15" s="311"/>
    </row>
    <row r="16" spans="1:7" ht="15" customHeight="1" thickBot="1">
      <c r="A16" s="244">
        <v>3</v>
      </c>
      <c r="B16" s="249">
        <v>1</v>
      </c>
      <c r="C16" s="246" t="s">
        <v>58</v>
      </c>
      <c r="D16" s="261"/>
      <c r="E16" s="266">
        <v>2138</v>
      </c>
      <c r="F16" s="293">
        <v>2138</v>
      </c>
      <c r="G16" s="327"/>
    </row>
    <row r="17" spans="1:7" s="14" customFormat="1" ht="15" customHeight="1" thickBot="1">
      <c r="A17" s="44">
        <v>5</v>
      </c>
      <c r="B17" s="45"/>
      <c r="C17" s="49" t="s">
        <v>204</v>
      </c>
      <c r="D17" s="257">
        <f>SUM(D18:D19)</f>
        <v>0</v>
      </c>
      <c r="E17" s="267">
        <f>SUM(E18:E19)</f>
        <v>0</v>
      </c>
      <c r="F17" s="267">
        <f>SUM(F18:F19)</f>
        <v>0</v>
      </c>
      <c r="G17" s="325" t="e">
        <f>F17/E17</f>
        <v>#DIV/0!</v>
      </c>
    </row>
    <row r="18" spans="1:7" ht="15" customHeight="1">
      <c r="A18" s="35"/>
      <c r="B18" s="36">
        <v>1</v>
      </c>
      <c r="C18" s="50" t="s">
        <v>205</v>
      </c>
      <c r="D18" s="256"/>
      <c r="E18" s="147"/>
      <c r="F18" s="291"/>
      <c r="G18" s="310" t="e">
        <f>F18/E18</f>
        <v>#DIV/0!</v>
      </c>
    </row>
    <row r="19" spans="1:7" ht="15" customHeight="1" thickBot="1">
      <c r="A19" s="81"/>
      <c r="B19" s="82">
        <v>2</v>
      </c>
      <c r="C19" s="83" t="s">
        <v>206</v>
      </c>
      <c r="D19" s="258"/>
      <c r="E19" s="149"/>
      <c r="F19" s="292"/>
      <c r="G19" s="311"/>
    </row>
    <row r="20" spans="1:7" ht="15" customHeight="1" thickBot="1">
      <c r="A20" s="44">
        <v>7</v>
      </c>
      <c r="B20" s="46"/>
      <c r="C20" s="49" t="s">
        <v>62</v>
      </c>
      <c r="D20" s="255">
        <f>D21+D22</f>
        <v>0</v>
      </c>
      <c r="E20" s="265">
        <f>E21+E22</f>
        <v>0</v>
      </c>
      <c r="F20" s="290"/>
      <c r="G20" s="325"/>
    </row>
    <row r="21" spans="1:7" ht="15" customHeight="1" thickBot="1">
      <c r="A21" s="205"/>
      <c r="B21" s="206">
        <v>1</v>
      </c>
      <c r="C21" s="207" t="s">
        <v>112</v>
      </c>
      <c r="D21" s="264"/>
      <c r="E21" s="268"/>
      <c r="F21" s="294"/>
      <c r="G21" s="311"/>
    </row>
    <row r="22" spans="1:7" ht="15" customHeight="1" thickBot="1">
      <c r="A22" s="205"/>
      <c r="B22" s="206">
        <v>2</v>
      </c>
      <c r="C22" s="207" t="s">
        <v>175</v>
      </c>
      <c r="D22" s="264"/>
      <c r="E22" s="268"/>
      <c r="F22" s="294"/>
      <c r="G22" s="327"/>
    </row>
    <row r="23" spans="1:7" s="14" customFormat="1" ht="15" customHeight="1" thickBot="1">
      <c r="A23" s="244">
        <v>8</v>
      </c>
      <c r="B23" s="245">
        <v>1</v>
      </c>
      <c r="C23" s="246" t="s">
        <v>73</v>
      </c>
      <c r="D23" s="261">
        <v>8114</v>
      </c>
      <c r="E23" s="266">
        <v>8867</v>
      </c>
      <c r="F23" s="293">
        <v>6344</v>
      </c>
      <c r="G23" s="327">
        <f>F23/E23</f>
        <v>0.7154618247434307</v>
      </c>
    </row>
    <row r="24" spans="1:7" s="14" customFormat="1" ht="15" customHeight="1" thickBot="1">
      <c r="A24" s="244"/>
      <c r="B24" s="245"/>
      <c r="C24" s="272" t="s">
        <v>227</v>
      </c>
      <c r="D24" s="261"/>
      <c r="E24" s="266"/>
      <c r="F24" s="293"/>
      <c r="G24" s="309" t="e">
        <f>F24/E24</f>
        <v>#DIV/0!</v>
      </c>
    </row>
    <row r="25" spans="1:7" s="2" customFormat="1" ht="15" customHeight="1" thickBot="1">
      <c r="A25" s="236"/>
      <c r="B25" s="237"/>
      <c r="C25" s="52" t="s">
        <v>35</v>
      </c>
      <c r="D25" s="260">
        <f>D9+D16+D17+D20+D23</f>
        <v>8114</v>
      </c>
      <c r="E25" s="104">
        <f>E9+E16+E17+E20+E23</f>
        <v>11659</v>
      </c>
      <c r="F25" s="104">
        <f>F9+F16+F17+F20+F23</f>
        <v>9171</v>
      </c>
      <c r="G25" s="289">
        <f>F25/E25</f>
        <v>0.7866026245818681</v>
      </c>
    </row>
    <row r="26" spans="1:7" s="2" customFormat="1" ht="9.75" customHeight="1" thickBot="1">
      <c r="A26" s="208"/>
      <c r="B26" s="209"/>
      <c r="C26" s="210"/>
      <c r="D26" s="263"/>
      <c r="E26" s="263"/>
      <c r="F26" s="263"/>
      <c r="G26" s="340"/>
    </row>
    <row r="27" spans="1:7" s="204" customFormat="1" ht="15" customHeight="1" thickBot="1">
      <c r="A27" s="690" t="s">
        <v>63</v>
      </c>
      <c r="B27" s="691"/>
      <c r="C27" s="691"/>
      <c r="D27" s="691"/>
      <c r="E27" s="691"/>
      <c r="F27" s="691"/>
      <c r="G27" s="692"/>
    </row>
    <row r="28" spans="1:7" s="14" customFormat="1" ht="15" customHeight="1" thickBot="1">
      <c r="A28" s="44">
        <v>9</v>
      </c>
      <c r="B28" s="45"/>
      <c r="C28" s="49" t="s">
        <v>64</v>
      </c>
      <c r="D28" s="257">
        <f>SUM(D29:D35)</f>
        <v>5755</v>
      </c>
      <c r="E28" s="267">
        <f>SUM(E29:E35)</f>
        <v>7568</v>
      </c>
      <c r="F28" s="267">
        <f>SUM(F29:F35)</f>
        <v>7532</v>
      </c>
      <c r="G28" s="325">
        <f>F28/E28</f>
        <v>0.9952431289640592</v>
      </c>
    </row>
    <row r="29" spans="1:7" ht="15" customHeight="1">
      <c r="A29" s="35"/>
      <c r="B29" s="36">
        <v>1</v>
      </c>
      <c r="C29" s="51" t="s">
        <v>82</v>
      </c>
      <c r="D29" s="256">
        <v>2884</v>
      </c>
      <c r="E29" s="147">
        <v>3881</v>
      </c>
      <c r="F29" s="291">
        <v>3894</v>
      </c>
      <c r="G29" s="286">
        <f aca="true" t="shared" si="0" ref="G29:G40">F29/E29</f>
        <v>1.0033496521515073</v>
      </c>
    </row>
    <row r="30" spans="1:7" ht="15" customHeight="1">
      <c r="A30" s="35"/>
      <c r="B30" s="36">
        <v>2</v>
      </c>
      <c r="C30" s="50" t="s">
        <v>39</v>
      </c>
      <c r="D30" s="256">
        <v>935</v>
      </c>
      <c r="E30" s="147">
        <v>1308</v>
      </c>
      <c r="F30" s="291">
        <v>1325</v>
      </c>
      <c r="G30" s="287">
        <f t="shared" si="0"/>
        <v>1.0129969418960245</v>
      </c>
    </row>
    <row r="31" spans="1:7" ht="15" customHeight="1">
      <c r="A31" s="81"/>
      <c r="B31" s="82">
        <v>3</v>
      </c>
      <c r="C31" s="83" t="s">
        <v>40</v>
      </c>
      <c r="D31" s="258">
        <v>1881</v>
      </c>
      <c r="E31" s="149">
        <v>2324</v>
      </c>
      <c r="F31" s="292">
        <v>2254</v>
      </c>
      <c r="G31" s="287">
        <f t="shared" si="0"/>
        <v>0.9698795180722891</v>
      </c>
    </row>
    <row r="32" spans="1:7" s="14" customFormat="1" ht="15" customHeight="1">
      <c r="A32" s="35"/>
      <c r="B32" s="36">
        <v>4</v>
      </c>
      <c r="C32" s="50" t="s">
        <v>128</v>
      </c>
      <c r="D32" s="256">
        <v>55</v>
      </c>
      <c r="E32" s="147">
        <v>55</v>
      </c>
      <c r="F32" s="291">
        <v>59</v>
      </c>
      <c r="G32" s="287">
        <f t="shared" si="0"/>
        <v>1.0727272727272728</v>
      </c>
    </row>
    <row r="33" spans="1:7" s="14" customFormat="1" ht="15" customHeight="1">
      <c r="A33" s="37"/>
      <c r="B33" s="38">
        <v>5</v>
      </c>
      <c r="C33" s="50" t="s">
        <v>199</v>
      </c>
      <c r="D33" s="259"/>
      <c r="E33" s="269"/>
      <c r="F33" s="295"/>
      <c r="G33" s="287"/>
    </row>
    <row r="34" spans="1:7" ht="15" customHeight="1">
      <c r="A34" s="37"/>
      <c r="B34" s="38">
        <v>6</v>
      </c>
      <c r="C34" s="53" t="s">
        <v>65</v>
      </c>
      <c r="D34" s="259"/>
      <c r="E34" s="269"/>
      <c r="F34" s="295"/>
      <c r="G34" s="287"/>
    </row>
    <row r="35" spans="1:7" ht="15" customHeight="1" thickBot="1">
      <c r="A35" s="35"/>
      <c r="B35" s="36">
        <v>7</v>
      </c>
      <c r="C35" s="50" t="s">
        <v>41</v>
      </c>
      <c r="D35" s="256"/>
      <c r="E35" s="147"/>
      <c r="F35" s="291"/>
      <c r="G35" s="288"/>
    </row>
    <row r="36" spans="1:7" s="14" customFormat="1" ht="15" customHeight="1" thickBot="1">
      <c r="A36" s="44">
        <v>10</v>
      </c>
      <c r="B36" s="45"/>
      <c r="C36" s="49" t="s">
        <v>66</v>
      </c>
      <c r="D36" s="257">
        <f>SUM(D37:D39)</f>
        <v>2359</v>
      </c>
      <c r="E36" s="267">
        <f>SUM(E37:E39)</f>
        <v>4091</v>
      </c>
      <c r="F36" s="267">
        <f>SUM(F37:F39)</f>
        <v>1639</v>
      </c>
      <c r="G36" s="325">
        <f t="shared" si="0"/>
        <v>0.4006355414324126</v>
      </c>
    </row>
    <row r="37" spans="1:7" ht="15" customHeight="1">
      <c r="A37" s="35"/>
      <c r="B37" s="36">
        <v>1</v>
      </c>
      <c r="C37" s="50" t="s">
        <v>123</v>
      </c>
      <c r="D37" s="256">
        <v>1400</v>
      </c>
      <c r="E37" s="147">
        <v>1400</v>
      </c>
      <c r="F37" s="291"/>
      <c r="G37" s="336"/>
    </row>
    <row r="38" spans="1:7" ht="15" customHeight="1">
      <c r="A38" s="35"/>
      <c r="B38" s="36">
        <v>2</v>
      </c>
      <c r="C38" s="50" t="s">
        <v>134</v>
      </c>
      <c r="D38" s="256">
        <v>959</v>
      </c>
      <c r="E38" s="147">
        <v>2691</v>
      </c>
      <c r="F38" s="291">
        <v>1639</v>
      </c>
      <c r="G38" s="287">
        <f t="shared" si="0"/>
        <v>0.6090672612411743</v>
      </c>
    </row>
    <row r="39" spans="1:7" ht="15" customHeight="1" thickBot="1">
      <c r="A39" s="35"/>
      <c r="B39" s="36">
        <v>3</v>
      </c>
      <c r="C39" s="50" t="s">
        <v>67</v>
      </c>
      <c r="D39" s="256"/>
      <c r="E39" s="147"/>
      <c r="F39" s="291"/>
      <c r="G39" s="337"/>
    </row>
    <row r="40" spans="1:7" ht="15" customHeight="1" thickBot="1">
      <c r="A40" s="236"/>
      <c r="B40" s="237"/>
      <c r="C40" s="52" t="s">
        <v>70</v>
      </c>
      <c r="D40" s="260">
        <f>D28+D36</f>
        <v>8114</v>
      </c>
      <c r="E40" s="104">
        <f>E28+E36</f>
        <v>11659</v>
      </c>
      <c r="F40" s="104">
        <f>F28+F36</f>
        <v>9171</v>
      </c>
      <c r="G40" s="289">
        <f t="shared" si="0"/>
        <v>0.7866026245818681</v>
      </c>
    </row>
    <row r="41" ht="9.75" customHeight="1" thickBot="1">
      <c r="E41" s="296"/>
    </row>
    <row r="42" spans="1:7" ht="13.5" thickBot="1">
      <c r="A42" s="211" t="s">
        <v>71</v>
      </c>
      <c r="B42" s="212"/>
      <c r="C42" s="213"/>
      <c r="D42" s="678">
        <v>4</v>
      </c>
      <c r="E42" s="679"/>
      <c r="F42" s="679"/>
      <c r="G42" s="680"/>
    </row>
  </sheetData>
  <sheetProtection/>
  <mergeCells count="10">
    <mergeCell ref="D1:G1"/>
    <mergeCell ref="F5:F6"/>
    <mergeCell ref="C2:F2"/>
    <mergeCell ref="C3:F3"/>
    <mergeCell ref="D42:G42"/>
    <mergeCell ref="C5:C6"/>
    <mergeCell ref="D6:E6"/>
    <mergeCell ref="G5:G6"/>
    <mergeCell ref="A8:G8"/>
    <mergeCell ref="A27:G27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F31" sqref="F31"/>
    </sheetView>
  </sheetViews>
  <sheetFormatPr defaultColWidth="9.00390625" defaultRowHeight="12.75"/>
  <cols>
    <col min="1" max="1" width="9.00390625" style="9" customWidth="1"/>
    <col min="2" max="2" width="8.375" style="1" customWidth="1"/>
    <col min="3" max="3" width="39.375" style="1" customWidth="1"/>
    <col min="4" max="4" width="10.125" style="1" customWidth="1"/>
    <col min="5" max="5" width="10.5039062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29"/>
      <c r="B1" s="30"/>
      <c r="C1" s="30"/>
      <c r="D1" s="31" t="s">
        <v>452</v>
      </c>
      <c r="E1" s="31"/>
      <c r="F1" s="31"/>
    </row>
    <row r="2" spans="1:7" s="12" customFormat="1" ht="15.75">
      <c r="A2" s="84" t="s">
        <v>44</v>
      </c>
      <c r="B2" s="85"/>
      <c r="C2" s="672" t="s">
        <v>445</v>
      </c>
      <c r="D2" s="673"/>
      <c r="E2" s="673"/>
      <c r="F2" s="674"/>
      <c r="G2" s="86" t="s">
        <v>45</v>
      </c>
    </row>
    <row r="3" spans="1:7" s="12" customFormat="1" ht="16.5" thickBot="1">
      <c r="A3" s="87" t="s">
        <v>46</v>
      </c>
      <c r="B3" s="88"/>
      <c r="C3" s="675" t="s">
        <v>455</v>
      </c>
      <c r="D3" s="676"/>
      <c r="E3" s="676"/>
      <c r="F3" s="677"/>
      <c r="G3" s="199" t="s">
        <v>77</v>
      </c>
    </row>
    <row r="4" spans="1:6" s="13" customFormat="1" ht="21" customHeight="1" thickBot="1">
      <c r="A4" s="32"/>
      <c r="B4" s="32"/>
      <c r="C4" s="32"/>
      <c r="D4" s="41"/>
      <c r="E4" s="41"/>
      <c r="F4" s="41" t="s">
        <v>47</v>
      </c>
    </row>
    <row r="5" spans="1:7" ht="39" thickBot="1">
      <c r="A5" s="33" t="s">
        <v>171</v>
      </c>
      <c r="B5" s="34" t="s">
        <v>48</v>
      </c>
      <c r="C5" s="683" t="s">
        <v>172</v>
      </c>
      <c r="D5" s="253" t="s">
        <v>141</v>
      </c>
      <c r="E5" s="34" t="s">
        <v>142</v>
      </c>
      <c r="F5" s="681" t="s">
        <v>137</v>
      </c>
      <c r="G5" s="694" t="s">
        <v>229</v>
      </c>
    </row>
    <row r="6" spans="1:7" ht="13.5" thickBot="1">
      <c r="A6" s="200" t="s">
        <v>49</v>
      </c>
      <c r="B6" s="201"/>
      <c r="C6" s="684"/>
      <c r="D6" s="685" t="s">
        <v>173</v>
      </c>
      <c r="E6" s="686"/>
      <c r="F6" s="682"/>
      <c r="G6" s="695"/>
    </row>
    <row r="7" spans="1:7" s="10" customFormat="1" ht="16.5" thickBot="1">
      <c r="A7" s="48">
        <v>1</v>
      </c>
      <c r="B7" s="47">
        <v>2</v>
      </c>
      <c r="C7" s="47">
        <v>3</v>
      </c>
      <c r="D7" s="254">
        <v>4</v>
      </c>
      <c r="E7" s="254">
        <v>5</v>
      </c>
      <c r="F7" s="254">
        <v>6</v>
      </c>
      <c r="G7" s="285">
        <v>7</v>
      </c>
    </row>
    <row r="8" spans="1:7" s="204" customFormat="1" ht="15.75" customHeight="1" thickBot="1">
      <c r="A8" s="690" t="s">
        <v>50</v>
      </c>
      <c r="B8" s="691"/>
      <c r="C8" s="691"/>
      <c r="D8" s="691"/>
      <c r="E8" s="691"/>
      <c r="F8" s="691"/>
      <c r="G8" s="692"/>
    </row>
    <row r="9" spans="1:7" s="14" customFormat="1" ht="15" customHeight="1" thickBot="1">
      <c r="A9" s="44">
        <v>1</v>
      </c>
      <c r="B9" s="45"/>
      <c r="C9" s="49" t="s">
        <v>51</v>
      </c>
      <c r="D9" s="255">
        <f>SUM(D10:D15)</f>
        <v>150</v>
      </c>
      <c r="E9" s="265">
        <f>SUM(E10:E15)</f>
        <v>235</v>
      </c>
      <c r="F9" s="265">
        <f>SUM(F10:F15)</f>
        <v>349</v>
      </c>
      <c r="G9" s="303">
        <f>F9/E9</f>
        <v>1.4851063829787234</v>
      </c>
    </row>
    <row r="10" spans="1:7" ht="15" customHeight="1">
      <c r="A10" s="35"/>
      <c r="B10" s="36">
        <v>1</v>
      </c>
      <c r="C10" s="50" t="s">
        <v>52</v>
      </c>
      <c r="D10" s="256"/>
      <c r="E10" s="147"/>
      <c r="F10" s="291"/>
      <c r="G10" s="297"/>
    </row>
    <row r="11" spans="1:7" ht="15" customHeight="1">
      <c r="A11" s="35"/>
      <c r="B11" s="36">
        <v>2</v>
      </c>
      <c r="C11" s="50" t="s">
        <v>53</v>
      </c>
      <c r="D11" s="256">
        <v>150</v>
      </c>
      <c r="E11" s="147">
        <v>235</v>
      </c>
      <c r="F11" s="291">
        <v>349</v>
      </c>
      <c r="G11" s="297">
        <f>F11/E11</f>
        <v>1.4851063829787234</v>
      </c>
    </row>
    <row r="12" spans="1:7" ht="15" customHeight="1">
      <c r="A12" s="35"/>
      <c r="B12" s="36">
        <v>3</v>
      </c>
      <c r="C12" s="50" t="s">
        <v>72</v>
      </c>
      <c r="D12" s="256"/>
      <c r="E12" s="147"/>
      <c r="F12" s="291"/>
      <c r="G12" s="297"/>
    </row>
    <row r="13" spans="1:7" ht="15" customHeight="1">
      <c r="A13" s="35"/>
      <c r="B13" s="36">
        <v>4</v>
      </c>
      <c r="C13" s="50" t="s">
        <v>174</v>
      </c>
      <c r="D13" s="256"/>
      <c r="E13" s="147"/>
      <c r="F13" s="291"/>
      <c r="G13" s="297" t="e">
        <f>F13/E13</f>
        <v>#DIV/0!</v>
      </c>
    </row>
    <row r="14" spans="1:7" ht="15" customHeight="1">
      <c r="A14" s="35"/>
      <c r="B14" s="36">
        <v>5</v>
      </c>
      <c r="C14" s="50" t="s">
        <v>135</v>
      </c>
      <c r="D14" s="256"/>
      <c r="E14" s="147"/>
      <c r="F14" s="291"/>
      <c r="G14" s="297"/>
    </row>
    <row r="15" spans="1:7" ht="15" customHeight="1" thickBot="1">
      <c r="A15" s="81"/>
      <c r="B15" s="82">
        <v>6</v>
      </c>
      <c r="C15" s="83" t="s">
        <v>54</v>
      </c>
      <c r="D15" s="258"/>
      <c r="E15" s="149"/>
      <c r="F15" s="292"/>
      <c r="G15" s="299"/>
    </row>
    <row r="16" spans="1:7" ht="15" customHeight="1" thickBot="1">
      <c r="A16" s="244">
        <v>3</v>
      </c>
      <c r="B16" s="249">
        <v>1</v>
      </c>
      <c r="C16" s="246" t="s">
        <v>58</v>
      </c>
      <c r="D16" s="261"/>
      <c r="E16" s="266"/>
      <c r="F16" s="293"/>
      <c r="G16" s="298"/>
    </row>
    <row r="17" spans="1:7" s="14" customFormat="1" ht="15" customHeight="1" thickBot="1">
      <c r="A17" s="44">
        <v>5</v>
      </c>
      <c r="B17" s="45"/>
      <c r="C17" s="49" t="s">
        <v>200</v>
      </c>
      <c r="D17" s="257">
        <f>SUM(D18:D19)</f>
        <v>2124</v>
      </c>
      <c r="E17" s="267">
        <f>SUM(E18:E19)</f>
        <v>2985</v>
      </c>
      <c r="F17" s="267">
        <f>SUM(F18:F19)</f>
        <v>3187</v>
      </c>
      <c r="G17" s="300">
        <f>F17/E17</f>
        <v>1.0676716917922948</v>
      </c>
    </row>
    <row r="18" spans="1:7" ht="15" customHeight="1">
      <c r="A18" s="35"/>
      <c r="B18" s="36">
        <v>1</v>
      </c>
      <c r="C18" s="50" t="s">
        <v>208</v>
      </c>
      <c r="D18" s="256">
        <v>1144</v>
      </c>
      <c r="E18" s="147">
        <v>2205</v>
      </c>
      <c r="F18" s="291">
        <v>2407</v>
      </c>
      <c r="G18" s="297">
        <f>F18/E18</f>
        <v>1.0916099773242631</v>
      </c>
    </row>
    <row r="19" spans="1:7" ht="15" customHeight="1" thickBot="1">
      <c r="A19" s="81"/>
      <c r="B19" s="82">
        <v>2</v>
      </c>
      <c r="C19" s="83" t="s">
        <v>209</v>
      </c>
      <c r="D19" s="258">
        <v>980</v>
      </c>
      <c r="E19" s="149">
        <v>780</v>
      </c>
      <c r="F19" s="292">
        <v>780</v>
      </c>
      <c r="G19" s="297">
        <f>F19/E19</f>
        <v>1</v>
      </c>
    </row>
    <row r="20" spans="1:7" ht="15" customHeight="1" thickBot="1">
      <c r="A20" s="44">
        <v>7</v>
      </c>
      <c r="B20" s="46"/>
      <c r="C20" s="49" t="s">
        <v>62</v>
      </c>
      <c r="D20" s="255">
        <f>D21+D22</f>
        <v>0</v>
      </c>
      <c r="E20" s="265">
        <f>E21+E22</f>
        <v>0</v>
      </c>
      <c r="F20" s="290">
        <f>F21+F22</f>
        <v>0</v>
      </c>
      <c r="G20" s="300"/>
    </row>
    <row r="21" spans="1:7" ht="15" customHeight="1" thickBot="1">
      <c r="A21" s="205"/>
      <c r="B21" s="206">
        <v>1</v>
      </c>
      <c r="C21" s="207" t="s">
        <v>112</v>
      </c>
      <c r="D21" s="264"/>
      <c r="E21" s="268"/>
      <c r="F21" s="294"/>
      <c r="G21" s="299"/>
    </row>
    <row r="22" spans="1:7" ht="15" customHeight="1" thickBot="1">
      <c r="A22" s="205"/>
      <c r="B22" s="206">
        <v>2</v>
      </c>
      <c r="C22" s="207" t="s">
        <v>175</v>
      </c>
      <c r="D22" s="264"/>
      <c r="E22" s="268"/>
      <c r="F22" s="294"/>
      <c r="G22" s="298"/>
    </row>
    <row r="23" spans="1:7" s="14" customFormat="1" ht="15" customHeight="1" thickBot="1">
      <c r="A23" s="244">
        <v>8</v>
      </c>
      <c r="B23" s="245">
        <v>1</v>
      </c>
      <c r="C23" s="246" t="s">
        <v>73</v>
      </c>
      <c r="D23" s="261">
        <v>2846</v>
      </c>
      <c r="E23" s="266">
        <v>3602</v>
      </c>
      <c r="F23" s="293">
        <v>3723</v>
      </c>
      <c r="G23" s="306">
        <f>F23/E23</f>
        <v>1.0335924486396446</v>
      </c>
    </row>
    <row r="24" spans="1:7" s="2" customFormat="1" ht="15" customHeight="1" thickBot="1">
      <c r="A24" s="236"/>
      <c r="B24" s="237"/>
      <c r="C24" s="52" t="s">
        <v>35</v>
      </c>
      <c r="D24" s="260">
        <f>D9+D16+D17+D20+D23</f>
        <v>5120</v>
      </c>
      <c r="E24" s="104">
        <f>E9+E16+E17+E20+E23</f>
        <v>6822</v>
      </c>
      <c r="F24" s="104">
        <f>F9+F16+F17+F20+F23</f>
        <v>7259</v>
      </c>
      <c r="G24" s="302">
        <f>F24/E24</f>
        <v>1.0640574611550866</v>
      </c>
    </row>
    <row r="25" spans="1:7" s="2" customFormat="1" ht="9.75" customHeight="1" thickBot="1">
      <c r="A25" s="208"/>
      <c r="B25" s="209"/>
      <c r="C25" s="210"/>
      <c r="D25" s="263"/>
      <c r="E25" s="263"/>
      <c r="F25" s="263"/>
      <c r="G25" s="341"/>
    </row>
    <row r="26" spans="1:7" s="204" customFormat="1" ht="15" customHeight="1" thickBot="1">
      <c r="A26" s="690" t="s">
        <v>63</v>
      </c>
      <c r="B26" s="691"/>
      <c r="C26" s="691"/>
      <c r="D26" s="691"/>
      <c r="E26" s="691"/>
      <c r="F26" s="691"/>
      <c r="G26" s="692"/>
    </row>
    <row r="27" spans="1:7" s="14" customFormat="1" ht="15" customHeight="1" thickBot="1">
      <c r="A27" s="44">
        <v>9</v>
      </c>
      <c r="B27" s="45"/>
      <c r="C27" s="49" t="s">
        <v>64</v>
      </c>
      <c r="D27" s="257">
        <f>SUM(D28:D34)</f>
        <v>4310</v>
      </c>
      <c r="E27" s="267">
        <f>SUM(E28:E34)</f>
        <v>5868</v>
      </c>
      <c r="F27" s="267">
        <f>SUM(F28:F34)</f>
        <v>6316</v>
      </c>
      <c r="G27" s="303">
        <f aca="true" t="shared" si="0" ref="G27:G38">F27/E27</f>
        <v>1.076346284935242</v>
      </c>
    </row>
    <row r="28" spans="1:7" ht="15" customHeight="1">
      <c r="A28" s="35"/>
      <c r="B28" s="36">
        <v>1</v>
      </c>
      <c r="C28" s="51" t="s">
        <v>82</v>
      </c>
      <c r="D28" s="256">
        <v>1984</v>
      </c>
      <c r="E28" s="147">
        <v>2832</v>
      </c>
      <c r="F28" s="291">
        <v>2731</v>
      </c>
      <c r="G28" s="297">
        <f t="shared" si="0"/>
        <v>0.9643361581920904</v>
      </c>
    </row>
    <row r="29" spans="1:7" ht="15" customHeight="1">
      <c r="A29" s="35"/>
      <c r="B29" s="36">
        <v>2</v>
      </c>
      <c r="C29" s="50" t="s">
        <v>39</v>
      </c>
      <c r="D29" s="256">
        <v>607</v>
      </c>
      <c r="E29" s="147">
        <v>691</v>
      </c>
      <c r="F29" s="291">
        <v>709</v>
      </c>
      <c r="G29" s="297">
        <f t="shared" si="0"/>
        <v>1.0260492040520983</v>
      </c>
    </row>
    <row r="30" spans="1:7" ht="15" customHeight="1">
      <c r="A30" s="81"/>
      <c r="B30" s="82">
        <v>3</v>
      </c>
      <c r="C30" s="83" t="s">
        <v>40</v>
      </c>
      <c r="D30" s="258">
        <v>1719</v>
      </c>
      <c r="E30" s="149">
        <v>2345</v>
      </c>
      <c r="F30" s="292">
        <v>2876</v>
      </c>
      <c r="G30" s="297">
        <f t="shared" si="0"/>
        <v>1.2264392324093816</v>
      </c>
    </row>
    <row r="31" spans="1:7" s="14" customFormat="1" ht="15" customHeight="1">
      <c r="A31" s="35"/>
      <c r="B31" s="36">
        <v>4</v>
      </c>
      <c r="C31" s="50" t="s">
        <v>128</v>
      </c>
      <c r="D31" s="256"/>
      <c r="E31" s="147"/>
      <c r="F31" s="291"/>
      <c r="G31" s="297" t="e">
        <f t="shared" si="0"/>
        <v>#DIV/0!</v>
      </c>
    </row>
    <row r="32" spans="1:7" s="14" customFormat="1" ht="15" customHeight="1">
      <c r="A32" s="37"/>
      <c r="B32" s="38">
        <v>5</v>
      </c>
      <c r="C32" s="50" t="s">
        <v>207</v>
      </c>
      <c r="D32" s="259"/>
      <c r="E32" s="269"/>
      <c r="F32" s="295"/>
      <c r="G32" s="297" t="e">
        <f t="shared" si="0"/>
        <v>#DIV/0!</v>
      </c>
    </row>
    <row r="33" spans="1:7" ht="15" customHeight="1">
      <c r="A33" s="37"/>
      <c r="B33" s="38">
        <v>6</v>
      </c>
      <c r="C33" s="53" t="s">
        <v>65</v>
      </c>
      <c r="D33" s="259"/>
      <c r="E33" s="269"/>
      <c r="F33" s="295"/>
      <c r="G33" s="297"/>
    </row>
    <row r="34" spans="1:7" ht="15" customHeight="1" thickBot="1">
      <c r="A34" s="35"/>
      <c r="B34" s="36">
        <v>7</v>
      </c>
      <c r="C34" s="50" t="s">
        <v>41</v>
      </c>
      <c r="D34" s="256"/>
      <c r="E34" s="147"/>
      <c r="F34" s="291"/>
      <c r="G34" s="299"/>
    </row>
    <row r="35" spans="1:7" s="14" customFormat="1" ht="15" customHeight="1" thickBot="1">
      <c r="A35" s="44">
        <v>10</v>
      </c>
      <c r="B35" s="45"/>
      <c r="C35" s="49" t="s">
        <v>66</v>
      </c>
      <c r="D35" s="257">
        <f>SUM(D36:D38)</f>
        <v>810</v>
      </c>
      <c r="E35" s="267">
        <f>SUM(E36:E38)</f>
        <v>954</v>
      </c>
      <c r="F35" s="267">
        <f>SUM(F36:F38)</f>
        <v>943</v>
      </c>
      <c r="G35" s="300">
        <f t="shared" si="0"/>
        <v>0.9884696016771488</v>
      </c>
    </row>
    <row r="36" spans="1:7" ht="15" customHeight="1">
      <c r="A36" s="35"/>
      <c r="B36" s="36">
        <v>1</v>
      </c>
      <c r="C36" s="50" t="s">
        <v>123</v>
      </c>
      <c r="D36" s="256">
        <v>530</v>
      </c>
      <c r="E36" s="147">
        <v>530</v>
      </c>
      <c r="F36" s="291">
        <v>530</v>
      </c>
      <c r="G36" s="297">
        <f t="shared" si="0"/>
        <v>1</v>
      </c>
    </row>
    <row r="37" spans="1:7" ht="15" customHeight="1">
      <c r="A37" s="35"/>
      <c r="B37" s="36">
        <v>2</v>
      </c>
      <c r="C37" s="50" t="s">
        <v>134</v>
      </c>
      <c r="D37" s="256">
        <v>280</v>
      </c>
      <c r="E37" s="147">
        <v>424</v>
      </c>
      <c r="F37" s="291">
        <v>413</v>
      </c>
      <c r="G37" s="297"/>
    </row>
    <row r="38" spans="1:7" ht="15" customHeight="1" thickBot="1">
      <c r="A38" s="35"/>
      <c r="B38" s="36">
        <v>3</v>
      </c>
      <c r="C38" s="50" t="s">
        <v>228</v>
      </c>
      <c r="D38" s="256"/>
      <c r="E38" s="147"/>
      <c r="F38" s="291"/>
      <c r="G38" s="297" t="e">
        <f t="shared" si="0"/>
        <v>#DIV/0!</v>
      </c>
    </row>
    <row r="39" spans="1:7" ht="15" customHeight="1" thickBot="1">
      <c r="A39" s="236"/>
      <c r="B39" s="237"/>
      <c r="C39" s="52" t="s">
        <v>70</v>
      </c>
      <c r="D39" s="260">
        <f>D27+D35</f>
        <v>5120</v>
      </c>
      <c r="E39" s="104">
        <f>E27+E35</f>
        <v>6822</v>
      </c>
      <c r="F39" s="104">
        <f>F27+F35</f>
        <v>7259</v>
      </c>
      <c r="G39" s="302">
        <f>F39/E39</f>
        <v>1.0640574611550866</v>
      </c>
    </row>
    <row r="40" ht="9.75" customHeight="1" thickBot="1">
      <c r="E40" s="296"/>
    </row>
    <row r="41" spans="1:7" ht="13.5" thickBot="1">
      <c r="A41" s="211" t="s">
        <v>71</v>
      </c>
      <c r="B41" s="212"/>
      <c r="C41" s="213"/>
      <c r="D41" s="678">
        <v>1</v>
      </c>
      <c r="E41" s="679"/>
      <c r="F41" s="679"/>
      <c r="G41" s="680"/>
    </row>
  </sheetData>
  <sheetProtection/>
  <mergeCells count="9">
    <mergeCell ref="C2:F2"/>
    <mergeCell ref="C3:F3"/>
    <mergeCell ref="G5:G6"/>
    <mergeCell ref="D41:G41"/>
    <mergeCell ref="F5:F6"/>
    <mergeCell ref="C5:C6"/>
    <mergeCell ref="D6:E6"/>
    <mergeCell ref="A26:G26"/>
    <mergeCell ref="A8:G8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G14" sqref="G14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6" t="s">
        <v>78</v>
      </c>
      <c r="B1" s="15"/>
      <c r="C1" s="15"/>
      <c r="D1" s="15"/>
      <c r="E1" s="15"/>
      <c r="F1" s="15"/>
      <c r="G1" s="15"/>
      <c r="H1" s="15"/>
    </row>
    <row r="2" ht="14.25" thickBot="1">
      <c r="H2" s="40" t="s">
        <v>79</v>
      </c>
    </row>
    <row r="3" spans="1:8" ht="24" customHeight="1" thickBot="1">
      <c r="A3" s="90" t="s">
        <v>50</v>
      </c>
      <c r="B3" s="91"/>
      <c r="C3" s="91"/>
      <c r="D3" s="91"/>
      <c r="E3" s="90" t="s">
        <v>63</v>
      </c>
      <c r="F3" s="91"/>
      <c r="G3" s="91"/>
      <c r="H3" s="92"/>
    </row>
    <row r="4" spans="1:8" s="7" customFormat="1" ht="35.25" customHeight="1" thickBot="1">
      <c r="A4" s="17" t="s">
        <v>80</v>
      </c>
      <c r="B4" s="6" t="s">
        <v>210</v>
      </c>
      <c r="C4" s="6" t="s">
        <v>211</v>
      </c>
      <c r="D4" s="238" t="s">
        <v>229</v>
      </c>
      <c r="E4" s="17" t="s">
        <v>80</v>
      </c>
      <c r="F4" s="6" t="s">
        <v>210</v>
      </c>
      <c r="G4" s="238" t="s">
        <v>211</v>
      </c>
      <c r="H4" s="238" t="s">
        <v>229</v>
      </c>
    </row>
    <row r="5" spans="1:8" ht="18" customHeight="1">
      <c r="A5" s="214" t="s">
        <v>81</v>
      </c>
      <c r="B5" s="93">
        <v>1924</v>
      </c>
      <c r="C5" s="312">
        <v>1832</v>
      </c>
      <c r="D5" s="313">
        <f>C5/B5</f>
        <v>0.9521829521829522</v>
      </c>
      <c r="E5" s="109" t="s">
        <v>82</v>
      </c>
      <c r="F5" s="93">
        <v>15996</v>
      </c>
      <c r="G5" s="312">
        <v>15618</v>
      </c>
      <c r="H5" s="317">
        <f>G5/F5</f>
        <v>0.9763690922730682</v>
      </c>
    </row>
    <row r="6" spans="1:8" ht="23.25" customHeight="1">
      <c r="A6" s="216" t="s">
        <v>149</v>
      </c>
      <c r="B6" s="95">
        <v>36795</v>
      </c>
      <c r="C6" s="314">
        <v>36793</v>
      </c>
      <c r="D6" s="313">
        <f>C6/B6</f>
        <v>0.9999456447886941</v>
      </c>
      <c r="E6" s="94" t="s">
        <v>83</v>
      </c>
      <c r="F6" s="95">
        <v>4797</v>
      </c>
      <c r="G6" s="314">
        <v>4638</v>
      </c>
      <c r="H6" s="317">
        <f aca="true" t="shared" si="0" ref="H6:H13">G6/F6</f>
        <v>0.9668542839274546</v>
      </c>
    </row>
    <row r="7" spans="1:8" ht="18" customHeight="1">
      <c r="A7" s="216" t="s">
        <v>127</v>
      </c>
      <c r="B7" s="95">
        <v>18262</v>
      </c>
      <c r="C7" s="314">
        <v>18262</v>
      </c>
      <c r="D7" s="313">
        <f>C7/B7</f>
        <v>1</v>
      </c>
      <c r="E7" s="94" t="s">
        <v>84</v>
      </c>
      <c r="F7" s="95">
        <v>9461</v>
      </c>
      <c r="G7" s="314">
        <v>9168</v>
      </c>
      <c r="H7" s="317">
        <f t="shared" si="0"/>
        <v>0.9690307578480076</v>
      </c>
    </row>
    <row r="8" spans="1:8" ht="18" customHeight="1">
      <c r="A8" s="216" t="s">
        <v>200</v>
      </c>
      <c r="B8" s="95">
        <v>7612</v>
      </c>
      <c r="C8" s="314">
        <v>7683</v>
      </c>
      <c r="D8" s="313">
        <f>C8/B8</f>
        <v>1.0093273778244876</v>
      </c>
      <c r="E8" s="97" t="s">
        <v>128</v>
      </c>
      <c r="F8" s="95">
        <v>5556</v>
      </c>
      <c r="G8" s="314">
        <v>5827</v>
      </c>
      <c r="H8" s="317">
        <f t="shared" si="0"/>
        <v>1.048776097912167</v>
      </c>
    </row>
    <row r="9" spans="1:8" ht="18" customHeight="1">
      <c r="A9" s="216" t="s">
        <v>61</v>
      </c>
      <c r="B9" s="95"/>
      <c r="C9" s="314"/>
      <c r="D9" s="313"/>
      <c r="E9" s="94" t="s">
        <v>203</v>
      </c>
      <c r="F9" s="95">
        <v>23017</v>
      </c>
      <c r="G9" s="314">
        <v>22537</v>
      </c>
      <c r="H9" s="317">
        <f t="shared" si="0"/>
        <v>0.9791458487205109</v>
      </c>
    </row>
    <row r="10" spans="1:8" ht="18" customHeight="1">
      <c r="A10" s="216" t="s">
        <v>111</v>
      </c>
      <c r="B10" s="95">
        <v>7108</v>
      </c>
      <c r="C10" s="314">
        <v>5046</v>
      </c>
      <c r="D10" s="313">
        <v>0.72</v>
      </c>
      <c r="E10" s="94" t="s">
        <v>85</v>
      </c>
      <c r="F10" s="95">
        <v>7766</v>
      </c>
      <c r="G10" s="314">
        <v>7765</v>
      </c>
      <c r="H10" s="317">
        <f t="shared" si="0"/>
        <v>0.9998712335822817</v>
      </c>
    </row>
    <row r="11" spans="1:8" ht="26.25" customHeight="1">
      <c r="A11" s="216" t="s">
        <v>176</v>
      </c>
      <c r="B11" s="95"/>
      <c r="C11" s="314"/>
      <c r="D11" s="313"/>
      <c r="E11" s="94" t="s">
        <v>41</v>
      </c>
      <c r="F11" s="95"/>
      <c r="G11" s="314"/>
      <c r="H11" s="317"/>
    </row>
    <row r="12" spans="1:8" ht="18" customHeight="1">
      <c r="A12" s="98" t="s">
        <v>414</v>
      </c>
      <c r="B12" s="95">
        <v>97</v>
      </c>
      <c r="C12" s="316">
        <v>102</v>
      </c>
      <c r="D12" s="315">
        <v>105</v>
      </c>
      <c r="E12" s="94" t="s">
        <v>87</v>
      </c>
      <c r="F12" s="95"/>
      <c r="G12" s="314"/>
      <c r="H12" s="317"/>
    </row>
    <row r="13" spans="1:8" ht="24" customHeight="1">
      <c r="A13" s="98"/>
      <c r="B13" s="95"/>
      <c r="C13" s="316"/>
      <c r="D13" s="315"/>
      <c r="E13" s="94" t="s">
        <v>459</v>
      </c>
      <c r="F13" s="95">
        <v>7267</v>
      </c>
      <c r="G13" s="314">
        <v>7267</v>
      </c>
      <c r="H13" s="317">
        <f t="shared" si="0"/>
        <v>1</v>
      </c>
    </row>
    <row r="14" spans="1:8" ht="18" customHeight="1">
      <c r="A14" s="98"/>
      <c r="B14" s="95"/>
      <c r="C14" s="95"/>
      <c r="D14" s="99"/>
      <c r="E14" s="98" t="s">
        <v>86</v>
      </c>
      <c r="F14" s="95"/>
      <c r="G14" s="316"/>
      <c r="H14" s="317"/>
    </row>
    <row r="15" spans="1:8" ht="18" customHeight="1">
      <c r="A15" s="98"/>
      <c r="B15" s="95"/>
      <c r="C15" s="95"/>
      <c r="D15" s="99"/>
      <c r="E15" s="102" t="s">
        <v>416</v>
      </c>
      <c r="F15" s="95">
        <v>1500</v>
      </c>
      <c r="G15" s="95">
        <v>870</v>
      </c>
      <c r="H15" s="96">
        <v>58</v>
      </c>
    </row>
    <row r="16" spans="1:8" ht="18" customHeight="1">
      <c r="A16" s="98"/>
      <c r="B16" s="95"/>
      <c r="C16" s="95"/>
      <c r="D16" s="99"/>
      <c r="E16" s="98" t="s">
        <v>448</v>
      </c>
      <c r="F16" s="95"/>
      <c r="G16" s="95">
        <v>15</v>
      </c>
      <c r="H16" s="96"/>
    </row>
    <row r="17" spans="1:8" ht="18" customHeight="1">
      <c r="A17" s="98"/>
      <c r="B17" s="95"/>
      <c r="C17" s="95"/>
      <c r="D17" s="99"/>
      <c r="E17" s="98"/>
      <c r="F17" s="95"/>
      <c r="G17" s="95"/>
      <c r="H17" s="96"/>
    </row>
    <row r="18" spans="1:8" ht="18" customHeight="1">
      <c r="A18" s="98"/>
      <c r="B18" s="95"/>
      <c r="C18" s="95"/>
      <c r="D18" s="99"/>
      <c r="E18" s="98"/>
      <c r="F18" s="95"/>
      <c r="G18" s="95"/>
      <c r="H18" s="96"/>
    </row>
    <row r="19" spans="1:8" ht="18" customHeight="1">
      <c r="A19" s="98"/>
      <c r="B19" s="95"/>
      <c r="C19" s="95"/>
      <c r="D19" s="99"/>
      <c r="E19" s="98"/>
      <c r="F19" s="95"/>
      <c r="G19" s="95"/>
      <c r="H19" s="96"/>
    </row>
    <row r="20" spans="1:8" ht="18" customHeight="1" thickBot="1">
      <c r="A20" s="217"/>
      <c r="B20" s="100"/>
      <c r="C20" s="100"/>
      <c r="D20" s="218"/>
      <c r="E20" s="110"/>
      <c r="F20" s="100"/>
      <c r="G20" s="100"/>
      <c r="H20" s="101"/>
    </row>
    <row r="21" spans="1:8" ht="18" customHeight="1" thickBot="1">
      <c r="A21" s="103" t="s">
        <v>88</v>
      </c>
      <c r="B21" s="104">
        <f>SUM(B5:B20)</f>
        <v>71798</v>
      </c>
      <c r="C21" s="104">
        <f>SUM(C5:C20)</f>
        <v>69718</v>
      </c>
      <c r="D21" s="104"/>
      <c r="E21" s="103" t="s">
        <v>88</v>
      </c>
      <c r="F21" s="104">
        <f>SUM(F5:F20)</f>
        <v>75360</v>
      </c>
      <c r="G21" s="104">
        <f>SUM(G5:G20)</f>
        <v>73705</v>
      </c>
      <c r="H21" s="105"/>
    </row>
    <row r="22" spans="1:8" ht="18" customHeight="1" thickBot="1">
      <c r="A22" s="106" t="s">
        <v>89</v>
      </c>
      <c r="B22" s="107">
        <f>IF(((F21-B21)&gt;0),F21-B21,"----")</f>
        <v>3562</v>
      </c>
      <c r="C22" s="107">
        <f>IF(((G21-C21)&gt;0),G21-C21,"----")</f>
        <v>3987</v>
      </c>
      <c r="D22" s="107" t="str">
        <f>IF(((H21-D21)&gt;0),H21-D21,"----")</f>
        <v>----</v>
      </c>
      <c r="E22" s="106" t="s">
        <v>90</v>
      </c>
      <c r="F22" s="107" t="str">
        <f>IF(((B21-F21)&gt;0),B21-F21,"----")</f>
        <v>----</v>
      </c>
      <c r="G22" s="107" t="str">
        <f>IF(((C21-G21)&gt;0),C21-G21,"----")</f>
        <v>----</v>
      </c>
      <c r="H22" s="108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4">
      <selection activeCell="B6" sqref="B6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6" t="s">
        <v>91</v>
      </c>
      <c r="B1" s="15"/>
      <c r="C1" s="15"/>
      <c r="D1" s="15"/>
      <c r="E1" s="15"/>
      <c r="F1" s="15"/>
      <c r="G1" s="15"/>
      <c r="H1" s="15"/>
    </row>
    <row r="2" ht="14.25" thickBot="1">
      <c r="H2" s="40" t="s">
        <v>79</v>
      </c>
    </row>
    <row r="3" spans="1:8" ht="24" customHeight="1" thickBot="1">
      <c r="A3" s="90" t="s">
        <v>50</v>
      </c>
      <c r="B3" s="91"/>
      <c r="C3" s="91"/>
      <c r="D3" s="91"/>
      <c r="E3" s="90" t="s">
        <v>63</v>
      </c>
      <c r="F3" s="91"/>
      <c r="G3" s="91"/>
      <c r="H3" s="92"/>
    </row>
    <row r="4" spans="1:8" s="7" customFormat="1" ht="35.25" customHeight="1" thickBot="1">
      <c r="A4" s="17" t="s">
        <v>80</v>
      </c>
      <c r="B4" s="6" t="s">
        <v>210</v>
      </c>
      <c r="C4" s="318" t="s">
        <v>211</v>
      </c>
      <c r="D4" s="238" t="s">
        <v>229</v>
      </c>
      <c r="E4" s="17" t="s">
        <v>80</v>
      </c>
      <c r="F4" s="6" t="s">
        <v>210</v>
      </c>
      <c r="G4" s="318" t="s">
        <v>211</v>
      </c>
      <c r="H4" s="238" t="s">
        <v>229</v>
      </c>
    </row>
    <row r="5" spans="1:8" ht="29.25" customHeight="1">
      <c r="A5" s="219" t="s">
        <v>110</v>
      </c>
      <c r="B5" s="93">
        <v>690</v>
      </c>
      <c r="C5" s="215">
        <v>690</v>
      </c>
      <c r="D5" s="297">
        <v>1</v>
      </c>
      <c r="E5" s="214" t="s">
        <v>123</v>
      </c>
      <c r="F5" s="93">
        <v>1930</v>
      </c>
      <c r="G5" s="215">
        <v>530</v>
      </c>
      <c r="H5" s="297">
        <f>G5/F5</f>
        <v>0.27461139896373055</v>
      </c>
    </row>
    <row r="6" spans="1:8" ht="27.75" customHeight="1">
      <c r="A6" s="216" t="s">
        <v>107</v>
      </c>
      <c r="B6" s="95"/>
      <c r="C6" s="99"/>
      <c r="D6" s="297" t="e">
        <f>C6/B6</f>
        <v>#DIV/0!</v>
      </c>
      <c r="E6" s="216" t="s">
        <v>177</v>
      </c>
      <c r="F6" s="95">
        <v>2971</v>
      </c>
      <c r="G6" s="99">
        <v>2112</v>
      </c>
      <c r="H6" s="297">
        <f aca="true" t="shared" si="0" ref="H6:H12">G6/F6</f>
        <v>0.7108717603500505</v>
      </c>
    </row>
    <row r="7" spans="1:8" ht="27.75" customHeight="1">
      <c r="A7" s="216" t="s">
        <v>415</v>
      </c>
      <c r="B7" s="95">
        <v>2146</v>
      </c>
      <c r="C7" s="99">
        <v>2146</v>
      </c>
      <c r="D7" s="297">
        <v>1</v>
      </c>
      <c r="E7" s="216" t="s">
        <v>92</v>
      </c>
      <c r="F7" s="95"/>
      <c r="G7" s="99"/>
      <c r="H7" s="297"/>
    </row>
    <row r="8" spans="1:8" ht="21" customHeight="1">
      <c r="A8" s="216" t="s">
        <v>178</v>
      </c>
      <c r="B8" s="95"/>
      <c r="C8" s="99"/>
      <c r="D8" s="297"/>
      <c r="E8" s="216" t="s">
        <v>461</v>
      </c>
      <c r="F8" s="95"/>
      <c r="G8" s="99">
        <v>103</v>
      </c>
      <c r="H8" s="297"/>
    </row>
    <row r="9" spans="1:8" ht="21" customHeight="1">
      <c r="A9" s="216" t="s">
        <v>60</v>
      </c>
      <c r="B9" s="95">
        <v>3169</v>
      </c>
      <c r="C9" s="99">
        <v>3169</v>
      </c>
      <c r="D9" s="297">
        <v>1</v>
      </c>
      <c r="E9" s="216" t="s">
        <v>93</v>
      </c>
      <c r="F9" s="95"/>
      <c r="G9" s="99"/>
      <c r="H9" s="297" t="e">
        <f t="shared" si="0"/>
        <v>#DIV/0!</v>
      </c>
    </row>
    <row r="10" spans="1:8" ht="21" customHeight="1">
      <c r="A10" s="239" t="s">
        <v>414</v>
      </c>
      <c r="B10" s="95">
        <v>160</v>
      </c>
      <c r="C10" s="99">
        <v>175</v>
      </c>
      <c r="D10" s="297">
        <v>1.09</v>
      </c>
      <c r="E10" s="216" t="s">
        <v>168</v>
      </c>
      <c r="F10" s="95">
        <v>800</v>
      </c>
      <c r="G10" s="99">
        <v>1070</v>
      </c>
      <c r="H10" s="297">
        <f t="shared" si="0"/>
        <v>1.3375</v>
      </c>
    </row>
    <row r="11" spans="1:8" ht="27.75" customHeight="1">
      <c r="A11" s="216" t="s">
        <v>179</v>
      </c>
      <c r="B11" s="95">
        <v>1750</v>
      </c>
      <c r="C11" s="99">
        <v>1750</v>
      </c>
      <c r="D11" s="297">
        <v>1</v>
      </c>
      <c r="E11" s="216" t="s">
        <v>459</v>
      </c>
      <c r="F11" s="95"/>
      <c r="G11" s="99"/>
      <c r="H11" s="297"/>
    </row>
    <row r="12" spans="1:8" ht="27.75" customHeight="1">
      <c r="A12" s="216" t="s">
        <v>212</v>
      </c>
      <c r="B12" s="95">
        <v>2343</v>
      </c>
      <c r="C12" s="99">
        <v>2343</v>
      </c>
      <c r="D12" s="297">
        <f>C12/B12</f>
        <v>1</v>
      </c>
      <c r="E12" s="98" t="s">
        <v>213</v>
      </c>
      <c r="F12" s="95"/>
      <c r="G12" s="99"/>
      <c r="H12" s="297" t="e">
        <f t="shared" si="0"/>
        <v>#DIV/0!</v>
      </c>
    </row>
    <row r="13" spans="1:8" ht="21" customHeight="1">
      <c r="A13" s="216" t="s">
        <v>214</v>
      </c>
      <c r="B13" s="95"/>
      <c r="C13" s="99"/>
      <c r="D13" s="297" t="e">
        <f>C13/B13</f>
        <v>#DIV/0!</v>
      </c>
      <c r="E13" s="98" t="s">
        <v>448</v>
      </c>
      <c r="F13" s="95">
        <v>200</v>
      </c>
      <c r="G13" s="99">
        <v>150</v>
      </c>
      <c r="H13" s="320"/>
    </row>
    <row r="14" spans="1:8" ht="21" customHeight="1">
      <c r="A14" s="216" t="s">
        <v>111</v>
      </c>
      <c r="B14" s="95"/>
      <c r="C14" s="99"/>
      <c r="D14" s="297"/>
      <c r="E14" s="98"/>
      <c r="F14" s="95"/>
      <c r="G14" s="99"/>
      <c r="H14" s="320"/>
    </row>
    <row r="15" spans="1:8" ht="21" customHeight="1" thickBot="1">
      <c r="A15" s="216" t="s">
        <v>176</v>
      </c>
      <c r="B15" s="95"/>
      <c r="C15" s="99"/>
      <c r="D15" s="297"/>
      <c r="E15" s="98"/>
      <c r="F15" s="95"/>
      <c r="G15" s="99"/>
      <c r="H15" s="320"/>
    </row>
    <row r="16" spans="1:8" ht="24" customHeight="1" thickBot="1">
      <c r="A16" s="103" t="s">
        <v>88</v>
      </c>
      <c r="B16" s="104">
        <f>SUM(B5:B15)</f>
        <v>10258</v>
      </c>
      <c r="C16" s="260">
        <f>SUM(C5:C15)</f>
        <v>10273</v>
      </c>
      <c r="D16" s="321"/>
      <c r="E16" s="103" t="s">
        <v>88</v>
      </c>
      <c r="F16" s="104">
        <f>SUM(F5:F15)</f>
        <v>5901</v>
      </c>
      <c r="G16" s="260">
        <f>SUM(G5:G15)</f>
        <v>3965</v>
      </c>
      <c r="H16" s="321"/>
    </row>
    <row r="17" spans="1:8" ht="23.25" customHeight="1" thickBot="1">
      <c r="A17" s="106" t="s">
        <v>89</v>
      </c>
      <c r="B17" s="107" t="str">
        <f>IF(((F16-B16)&gt;0),F16-B16,"----")</f>
        <v>----</v>
      </c>
      <c r="C17" s="319" t="str">
        <f>IF(((G16-C16)&gt;0),G16-C16,"----")</f>
        <v>----</v>
      </c>
      <c r="D17" s="321"/>
      <c r="E17" s="106" t="s">
        <v>90</v>
      </c>
      <c r="F17" s="107">
        <f>IF(((B16-F16)&gt;0),B16-F16,"----")</f>
        <v>4357</v>
      </c>
      <c r="G17" s="319">
        <f>IF(((C16-G16)&gt;0),C16-G16,"----")</f>
        <v>6308</v>
      </c>
      <c r="H17" s="321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PageLayoutView="0" workbookViewId="0" topLeftCell="A1">
      <selection activeCell="B7" sqref="B7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2" t="s">
        <v>79</v>
      </c>
    </row>
    <row r="2" spans="1:6" s="7" customFormat="1" ht="44.25" customHeight="1" thickBot="1">
      <c r="A2" s="17" t="s">
        <v>94</v>
      </c>
      <c r="B2" s="6" t="s">
        <v>95</v>
      </c>
      <c r="C2" s="6" t="s">
        <v>96</v>
      </c>
      <c r="D2" s="6" t="s">
        <v>215</v>
      </c>
      <c r="E2" s="6" t="s">
        <v>216</v>
      </c>
      <c r="F2" s="111" t="s">
        <v>217</v>
      </c>
    </row>
    <row r="3" spans="1:6" s="21" customFormat="1" ht="12" customHeight="1" thickBot="1">
      <c r="A3" s="54">
        <v>1</v>
      </c>
      <c r="B3" s="55">
        <v>2</v>
      </c>
      <c r="C3" s="55">
        <v>3</v>
      </c>
      <c r="D3" s="55">
        <v>4</v>
      </c>
      <c r="E3" s="55">
        <v>5</v>
      </c>
      <c r="F3" s="56">
        <v>6</v>
      </c>
    </row>
    <row r="4" spans="1:6" ht="18" customHeight="1">
      <c r="A4" s="146" t="s">
        <v>426</v>
      </c>
      <c r="B4" s="147"/>
      <c r="C4" s="247"/>
      <c r="D4" s="147"/>
      <c r="E4" s="147">
        <v>280</v>
      </c>
      <c r="F4" s="150">
        <v>268</v>
      </c>
    </row>
    <row r="5" spans="1:6" ht="18" customHeight="1">
      <c r="A5" s="146" t="s">
        <v>427</v>
      </c>
      <c r="B5" s="147"/>
      <c r="C5" s="247"/>
      <c r="D5" s="147"/>
      <c r="E5" s="147">
        <v>959</v>
      </c>
      <c r="F5" s="150"/>
    </row>
    <row r="6" spans="1:6" ht="18" customHeight="1">
      <c r="A6" s="146" t="s">
        <v>428</v>
      </c>
      <c r="B6" s="147"/>
      <c r="C6" s="247"/>
      <c r="D6" s="147"/>
      <c r="E6" s="147">
        <v>144</v>
      </c>
      <c r="F6" s="150">
        <v>144</v>
      </c>
    </row>
    <row r="7" spans="1:6" ht="18" customHeight="1">
      <c r="A7" s="146" t="s">
        <v>429</v>
      </c>
      <c r="B7" s="147"/>
      <c r="C7" s="247"/>
      <c r="D7" s="147"/>
      <c r="E7" s="147">
        <v>335</v>
      </c>
      <c r="F7" s="150">
        <v>335</v>
      </c>
    </row>
    <row r="8" spans="1:6" ht="18" customHeight="1">
      <c r="A8" s="146" t="s">
        <v>430</v>
      </c>
      <c r="B8" s="147"/>
      <c r="C8" s="247"/>
      <c r="D8" s="147"/>
      <c r="E8" s="147">
        <v>1253</v>
      </c>
      <c r="F8" s="150">
        <v>1305</v>
      </c>
    </row>
    <row r="9" spans="1:6" ht="18" customHeight="1">
      <c r="A9" s="146" t="s">
        <v>431</v>
      </c>
      <c r="B9" s="147"/>
      <c r="C9" s="247"/>
      <c r="D9" s="147"/>
      <c r="E9" s="147"/>
      <c r="F9" s="150">
        <v>60</v>
      </c>
    </row>
    <row r="10" spans="1:6" ht="18" customHeight="1">
      <c r="A10" s="146"/>
      <c r="B10" s="147"/>
      <c r="C10" s="247"/>
      <c r="D10" s="147"/>
      <c r="E10" s="147"/>
      <c r="F10" s="150"/>
    </row>
    <row r="11" spans="1:6" ht="18" customHeight="1">
      <c r="A11" s="146"/>
      <c r="B11" s="147"/>
      <c r="C11" s="247"/>
      <c r="D11" s="147"/>
      <c r="E11" s="147"/>
      <c r="F11" s="150"/>
    </row>
    <row r="12" spans="1:6" ht="18" customHeight="1">
      <c r="A12" s="146"/>
      <c r="B12" s="147"/>
      <c r="C12" s="247"/>
      <c r="D12" s="147"/>
      <c r="E12" s="147"/>
      <c r="F12" s="150"/>
    </row>
    <row r="13" spans="1:6" ht="18" customHeight="1">
      <c r="A13" s="146"/>
      <c r="B13" s="147"/>
      <c r="C13" s="247"/>
      <c r="D13" s="147"/>
      <c r="E13" s="147"/>
      <c r="F13" s="150"/>
    </row>
    <row r="14" spans="1:6" ht="18" customHeight="1">
      <c r="A14" s="146"/>
      <c r="B14" s="147"/>
      <c r="C14" s="247"/>
      <c r="D14" s="147"/>
      <c r="E14" s="147"/>
      <c r="F14" s="150"/>
    </row>
    <row r="15" spans="1:6" ht="18" customHeight="1">
      <c r="A15" s="322"/>
      <c r="B15" s="147"/>
      <c r="C15" s="247"/>
      <c r="D15" s="147"/>
      <c r="E15" s="147"/>
      <c r="F15" s="150"/>
    </row>
    <row r="16" spans="1:6" ht="18" customHeight="1">
      <c r="A16" s="146"/>
      <c r="B16" s="147"/>
      <c r="C16" s="247"/>
      <c r="D16" s="147"/>
      <c r="E16" s="147"/>
      <c r="F16" s="150"/>
    </row>
    <row r="17" spans="1:6" ht="18" customHeight="1">
      <c r="A17" s="146"/>
      <c r="B17" s="147"/>
      <c r="C17" s="247"/>
      <c r="D17" s="147"/>
      <c r="E17" s="147"/>
      <c r="F17" s="150"/>
    </row>
    <row r="18" spans="1:6" ht="18" customHeight="1">
      <c r="A18" s="146"/>
      <c r="B18" s="147"/>
      <c r="C18" s="247"/>
      <c r="D18" s="147"/>
      <c r="E18" s="147"/>
      <c r="F18" s="150"/>
    </row>
    <row r="19" spans="1:6" ht="18" customHeight="1" thickBot="1">
      <c r="A19" s="148"/>
      <c r="B19" s="149"/>
      <c r="C19" s="247"/>
      <c r="D19" s="149"/>
      <c r="E19" s="149"/>
      <c r="F19" s="151"/>
    </row>
    <row r="20" spans="1:6" s="4" customFormat="1" ht="18" customHeight="1" thickBot="1">
      <c r="A20" s="240" t="s">
        <v>88</v>
      </c>
      <c r="B20" s="220">
        <f>SUM(B4:B19)</f>
        <v>0</v>
      </c>
      <c r="C20" s="221"/>
      <c r="D20" s="220">
        <f>SUM(D4:D19)</f>
        <v>0</v>
      </c>
      <c r="E20" s="220">
        <f>SUM(E4:E19)</f>
        <v>2971</v>
      </c>
      <c r="F20" s="115">
        <f>SUM(F4:F19)</f>
        <v>2112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  &amp;R&amp;"Times New Roman CE,Félkövér dőlt"&amp;12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2009-05-14T12:26:53Z</cp:lastPrinted>
  <dcterms:created xsi:type="dcterms:W3CDTF">1999-10-30T10:30:45Z</dcterms:created>
  <dcterms:modified xsi:type="dcterms:W3CDTF">2009-05-27T13:43:30Z</dcterms:modified>
  <cp:category/>
  <cp:version/>
  <cp:contentType/>
  <cp:contentStatus/>
</cp:coreProperties>
</file>