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tabRatio="599" firstSheet="5" activeTab="13"/>
  </bookViews>
  <sheets>
    <sheet name="1. sz. mell." sheetId="1" r:id="rId1"/>
    <sheet name="2. sz. mell." sheetId="2" r:id="rId2"/>
    <sheet name="3.1. sz. mell" sheetId="3" r:id="rId3"/>
    <sheet name="3.2.sz. mell" sheetId="4" r:id="rId4"/>
    <sheet name="4.a.sz.mell" sheetId="5" r:id="rId5"/>
    <sheet name="4.b.sz.mell " sheetId="6" r:id="rId6"/>
    <sheet name="5.sz.mell" sheetId="7" r:id="rId7"/>
    <sheet name="6.sz.mell" sheetId="8" r:id="rId8"/>
    <sheet name="7. sz  mell" sheetId="9" r:id="rId9"/>
    <sheet name="8.sz.mell" sheetId="10" r:id="rId10"/>
    <sheet name="9.sz.mell" sheetId="11" r:id="rId11"/>
    <sheet name="10. melléklet" sheetId="12" r:id="rId12"/>
    <sheet name="11. melléklet" sheetId="13" r:id="rId13"/>
    <sheet name="12 sz. mell" sheetId="14" r:id="rId14"/>
  </sheets>
  <definedNames>
    <definedName name="_xlnm.Print_Titles" localSheetId="2">'3.1. sz. mell'!$1:$7</definedName>
    <definedName name="_xlnm.Print_Area" localSheetId="11">'10. melléklet'!$A$1:$H$11</definedName>
  </definedNames>
  <calcPr fullCalcOnLoad="1"/>
</workbook>
</file>

<file path=xl/sharedStrings.xml><?xml version="1.0" encoding="utf-8"?>
<sst xmlns="http://schemas.openxmlformats.org/spreadsheetml/2006/main" count="660" uniqueCount="462">
  <si>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</si>
  <si>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</si>
  <si>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</si>
  <si>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</si>
  <si>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</si>
  <si>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</si>
  <si>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</si>
  <si>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</si>
  <si>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</si>
  <si>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</si>
  <si>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</si>
  <si>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</si>
  <si>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</si>
  <si>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</si>
  <si>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</si>
  <si>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</si>
  <si>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</si>
  <si>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</si>
  <si>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</si>
  <si>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</si>
  <si>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</si>
  <si>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</si>
  <si>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</si>
  <si>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</si>
  <si>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</si>
  <si>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</si>
  <si>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</si>
  <si>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</si>
  <si>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</si>
  <si>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</si>
  <si>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</si>
  <si>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</si>
  <si>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</si>
  <si>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</si>
  <si>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</si>
  <si>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</si>
  <si>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</si>
  <si>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</si>
  <si>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</si>
  <si>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</si>
  <si>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</si>
  <si>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</si>
  <si>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</si>
  <si>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</si>
  <si>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</si>
  <si>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</si>
  <si>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</si>
  <si>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</si>
  <si>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</si>
  <si>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</si>
  <si>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</si>
  <si>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</si>
  <si>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</si>
  <si>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</si>
  <si>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</si>
  <si>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</si>
  <si>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</si>
  <si>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</si>
  <si>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</si>
  <si>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</si>
  <si>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</si>
  <si>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</si>
  <si>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</si>
  <si>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</si>
  <si>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</si>
  <si>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</si>
  <si>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</si>
  <si>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</si>
  <si>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</si>
  <si>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</si>
  <si>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</si>
  <si>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</si>
  <si>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</si>
  <si>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</si>
  <si>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</si>
  <si>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</si>
  <si>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</si>
  <si>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</si>
  <si>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</si>
  <si>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</si>
  <si>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</si>
  <si>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</si>
  <si>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</si>
  <si>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</si>
  <si>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</si>
  <si>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</si>
  <si>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</si>
  <si>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</si>
  <si>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</si>
  <si>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</si>
  <si>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</si>
  <si>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</si>
  <si>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</si>
  <si>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</si>
  <si>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</si>
  <si>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</si>
  <si>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</si>
  <si>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</si>
  <si>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</si>
  <si>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</si>
  <si>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</si>
  <si>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</si>
  <si>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</si>
  <si>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</si>
  <si>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</si>
  <si>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</si>
  <si>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</si>
  <si>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</si>
  <si>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</si>
  <si>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</si>
  <si>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Finanszírozási bevételek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</si>
  <si>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</si>
  <si>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</si>
  <si>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</si>
  <si>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</si>
  <si>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</si>
  <si>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</si>
  <si>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</si>
  <si>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</si>
  <si>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</si>
  <si>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</si>
  <si>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</si>
  <si>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</si>
  <si>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</si>
  <si>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</si>
  <si>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</si>
  <si>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</si>
  <si>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</si>
  <si>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</si>
  <si>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</si>
  <si>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</si>
  <si>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</si>
  <si>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</si>
  <si>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</si>
  <si>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</si>
  <si>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</si>
  <si>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</si>
  <si>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</si>
  <si>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</si>
  <si>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</si>
  <si>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</si>
  <si>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</si>
  <si>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</si>
  <si>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</si>
  <si>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</si>
  <si>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</si>
  <si>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</si>
  <si>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</si>
  <si>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</si>
  <si>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</si>
  <si>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</si>
  <si>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</si>
  <si>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</si>
  <si>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</si>
  <si>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</si>
  <si>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</si>
  <si>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</si>
  <si>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</si>
  <si>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</si>
  <si>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</si>
  <si>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</si>
  <si>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</si>
  <si>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</si>
  <si>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</si>
  <si>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</si>
  <si>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</si>
  <si>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</si>
  <si>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</si>
  <si>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</si>
  <si>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</si>
  <si>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</si>
  <si>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</si>
  <si>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Területi kiegyenlítést szolg. Fejl. Célú támogatás</t>
  </si>
  <si>
    <t>EU támogatásból megvalósulóprojekt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</si>
  <si>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</si>
  <si>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</si>
  <si>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</si>
  <si>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</si>
  <si>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</si>
  <si>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</si>
  <si>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</si>
  <si>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-------------</t>
  </si>
  <si>
    <t>Felhalmozási célú hitelek kamata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</si>
  <si>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</si>
  <si>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</si>
  <si>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</si>
  <si>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</si>
  <si>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</si>
  <si>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</si>
  <si>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</si>
  <si>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</si>
  <si>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</si>
  <si>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</si>
  <si>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</si>
  <si>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Községgazdálkodás</t>
  </si>
  <si>
    <t>3/1. számú melléklet</t>
  </si>
  <si>
    <t>3/2. számú melléklet</t>
  </si>
  <si>
    <t>Teljesítés %-a</t>
  </si>
  <si>
    <t>Céljellegű decentralizált támogatás, vis major</t>
  </si>
  <si>
    <t>Támogatásért. bev. helyi önkormányzatoktól</t>
  </si>
  <si>
    <t>Függő, átfutó bevételek</t>
  </si>
  <si>
    <t>Átvett pénzeszközök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</si>
  <si>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</si>
  <si>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</si>
  <si>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</si>
  <si>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</si>
  <si>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</si>
  <si>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</si>
  <si>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</si>
  <si>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</si>
  <si>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EGYSZERŰSÍTETT PÉNZMARADVÁNY-KIMUTATÁS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</si>
  <si>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</si>
  <si>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</si>
  <si>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</si>
  <si>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</si>
  <si>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</si>
  <si>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</si>
  <si>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</si>
  <si>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</si>
  <si>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</si>
  <si>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</si>
  <si>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</si>
  <si>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</si>
  <si>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</si>
  <si>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</si>
  <si>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</si>
  <si>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az egészségbiztosítási alapból folyósított pénzeszköz maradványa</t>
  </si>
  <si>
    <t>Összesen:</t>
  </si>
  <si>
    <t>Hitel jellege</t>
  </si>
  <si>
    <t>Felvétel
éve</t>
  </si>
  <si>
    <t xml:space="preserve">Lejárat 
éve </t>
  </si>
  <si>
    <t>Állomány december 31-én</t>
  </si>
  <si>
    <t>2010.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</si>
  <si>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</si>
  <si>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</si>
  <si>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</si>
  <si>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</si>
  <si>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</si>
  <si>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</si>
  <si>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</si>
  <si>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</si>
  <si>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</si>
  <si>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Működési célú
hiteltörlesztés (tőke+kamat)</t>
  </si>
  <si>
    <t>............................</t>
  </si>
  <si>
    <t>Beruházás célonként</t>
  </si>
  <si>
    <t>Felújítás feladatonként</t>
  </si>
  <si>
    <t>Összesen (1+4+7+9)</t>
  </si>
  <si>
    <t>2011.</t>
  </si>
  <si>
    <t xml:space="preserve">Egyéb központi támogatás </t>
  </si>
  <si>
    <t xml:space="preserve">Cél- és címzett támogatás </t>
  </si>
  <si>
    <t>Jövedelempótló támogatások kiegészítése</t>
  </si>
  <si>
    <t xml:space="preserve">Egyéb közp.támogatás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</si>
  <si>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</si>
  <si>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</si>
  <si>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</si>
  <si>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</si>
  <si>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</si>
  <si>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</si>
  <si>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</si>
  <si>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</si>
  <si>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</si>
  <si>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Fejlesztési célú tartalék</t>
  </si>
  <si>
    <t>V. Egyéb kiadások (függő, átfutó)</t>
  </si>
  <si>
    <t>Cél- és címzett támogatások</t>
  </si>
  <si>
    <t xml:space="preserve">   Előző évi visszatérítés</t>
  </si>
  <si>
    <t>Támogatásértékű bevétel kv. szervtől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</si>
  <si>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</si>
  <si>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</si>
  <si>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</si>
  <si>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</si>
  <si>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</si>
  <si>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</si>
  <si>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>Egyéb kiadások(támogatási kölcsön)</t>
  </si>
  <si>
    <t xml:space="preserve">Függő-, átfutó kiadások </t>
  </si>
  <si>
    <t>Önkormányzati támogatás (Közp. EI)</t>
  </si>
  <si>
    <t>Egyéb (függő-, átfutó kiadások)</t>
  </si>
  <si>
    <t>Felhalmozási célú pénzeszköz átadás, támog. ért. kiadás</t>
  </si>
  <si>
    <t>Felhalmozási célú támog.értékű bevétel, pénze. átvétel</t>
  </si>
  <si>
    <t>Végleges pénze.átadás, támogatásért. kiadás, finanszirozás</t>
  </si>
  <si>
    <t>Társadalmi, szociálpolitikai és egyéb juttatás</t>
  </si>
  <si>
    <t>Átadott pénzeszközök</t>
  </si>
  <si>
    <t>2012.</t>
  </si>
  <si>
    <t>Egyéb finanszírozási kiadások</t>
  </si>
  <si>
    <t>Beruházási kiadások</t>
  </si>
  <si>
    <t>Fácánkert Község Önkormányzatának Címrendje</t>
  </si>
  <si>
    <t>Talajterhelési díj</t>
  </si>
  <si>
    <t>Kölcsön visszatérülések</t>
  </si>
  <si>
    <t>Kölcsön nyújtás</t>
  </si>
  <si>
    <t>Támogatásértékű felhalmoozási kiadás</t>
  </si>
  <si>
    <t>Felhalmozási célú pénz átadás Áht. Kivülre</t>
  </si>
  <si>
    <t>Működéssi célú pénzeszköz átvétel háztartásoktól</t>
  </si>
  <si>
    <t>Tárgyi eszközök értékesítése</t>
  </si>
  <si>
    <t>Felhalmozási célú pénzeszköz átvétel</t>
  </si>
  <si>
    <t>Fácánkert Község Önkormányzata</t>
  </si>
  <si>
    <t>Önkormányzat sajátos felhalm. És tőkebev.</t>
  </si>
  <si>
    <t>Működési célú pénz átvétel háztartásoktól</t>
  </si>
  <si>
    <t>Működési célú pénzeszköz átvétel háztartásoktól</t>
  </si>
  <si>
    <t>Hitelek  bevételei</t>
  </si>
  <si>
    <t>Kölcsön visszatérülés</t>
  </si>
  <si>
    <t>Normatív támogatás / súlyos foglalk. Gond. Közdő. Telep./</t>
  </si>
  <si>
    <t>Beruházási célú pénzeszköz átvétel háztartásoktól</t>
  </si>
  <si>
    <t>Beruházási célú pénzeszköz átvétel vállalkozásoktól</t>
  </si>
  <si>
    <t>Beruházási célú pénzeszköz átvétel helyi önkormányzattól</t>
  </si>
  <si>
    <t>Támogatásértékű felhalm.kiadás</t>
  </si>
  <si>
    <t>Beruházási célú pénzeszközátadás vállalkozásoknak</t>
  </si>
  <si>
    <t>Számítógép vásárlás /hivatal/</t>
  </si>
  <si>
    <t>SZAKFELADAT  MEGNEVEZÉSE</t>
  </si>
  <si>
    <t>Szakfealadat száma</t>
  </si>
  <si>
    <t>Teljesített kiadás</t>
  </si>
  <si>
    <t>360000-1</t>
  </si>
  <si>
    <t>370000-1</t>
  </si>
  <si>
    <t>381103-1</t>
  </si>
  <si>
    <t>421100-1</t>
  </si>
  <si>
    <t>682001-2</t>
  </si>
  <si>
    <t>813000-1</t>
  </si>
  <si>
    <t>841112-1</t>
  </si>
  <si>
    <t>841126-1</t>
  </si>
  <si>
    <t>841126-5</t>
  </si>
  <si>
    <t>841127-1</t>
  </si>
  <si>
    <t>841402-1</t>
  </si>
  <si>
    <t>841403-1</t>
  </si>
  <si>
    <t>842155-1</t>
  </si>
  <si>
    <t>851011-1</t>
  </si>
  <si>
    <t>851011-5</t>
  </si>
  <si>
    <t>852011-1</t>
  </si>
  <si>
    <t>862102-1</t>
  </si>
  <si>
    <t>882111-1</t>
  </si>
  <si>
    <t>882112-1</t>
  </si>
  <si>
    <t>882113-1</t>
  </si>
  <si>
    <t>882115-1</t>
  </si>
  <si>
    <t>882122-1</t>
  </si>
  <si>
    <t>882123-1</t>
  </si>
  <si>
    <t>882124-1</t>
  </si>
  <si>
    <t>882129-1</t>
  </si>
  <si>
    <t>889921-1</t>
  </si>
  <si>
    <t>889924-1</t>
  </si>
  <si>
    <t>890222-1</t>
  </si>
  <si>
    <t>890301-1</t>
  </si>
  <si>
    <t>890302-1</t>
  </si>
  <si>
    <t>890441-1</t>
  </si>
  <si>
    <t>900400-1</t>
  </si>
  <si>
    <t>910123-1</t>
  </si>
  <si>
    <t>910502-1</t>
  </si>
  <si>
    <t>960302-1</t>
  </si>
  <si>
    <t>882202-1</t>
  </si>
  <si>
    <t>Szennyvíz gyűjtése, tisztítása, elhelyezése</t>
  </si>
  <si>
    <t>Települési hulladék gyűjtése</t>
  </si>
  <si>
    <t>Út, autópálya építés</t>
  </si>
  <si>
    <t>Lakóingatlan bérbeadás, üzemeltetés</t>
  </si>
  <si>
    <t>Zöldterület kezelés</t>
  </si>
  <si>
    <t>Önkormányzati jogalkotás</t>
  </si>
  <si>
    <t>Önkormányzatok igazgatási tevékenysége</t>
  </si>
  <si>
    <t>Kisebbségi önkormányzatok igazg. Tevék.</t>
  </si>
  <si>
    <t>Közvilágítás</t>
  </si>
  <si>
    <t>Város- és községgazdálkodás</t>
  </si>
  <si>
    <t>Finanszírozási műveletek</t>
  </si>
  <si>
    <t>Óvodai nevelés, ellátás</t>
  </si>
  <si>
    <t>Általános iskolai tanulók oktatása</t>
  </si>
  <si>
    <t>Háziorvosi ügyeleti ellátás</t>
  </si>
  <si>
    <t>Időskorúak járadéka</t>
  </si>
  <si>
    <t>Lakásfenntartási támogatás</t>
  </si>
  <si>
    <t>Átmeneti segély</t>
  </si>
  <si>
    <t>Temetési segély</t>
  </si>
  <si>
    <t>Rendkívüli gyermekvédelmi támogatás</t>
  </si>
  <si>
    <t>Egyéb önkormányzati eseti pénzbeli ellátások</t>
  </si>
  <si>
    <t>Közgyógyellátás</t>
  </si>
  <si>
    <t>Szociális étkeztetés</t>
  </si>
  <si>
    <t>Családsegítés</t>
  </si>
  <si>
    <t>Idősügyi önkormányzati programok</t>
  </si>
  <si>
    <t>Civil szervezetk működési támogatása</t>
  </si>
  <si>
    <t>Civil szervezetek program támogatása</t>
  </si>
  <si>
    <t>Kulturális műsorok szervezése</t>
  </si>
  <si>
    <t>Könyvtári szolgáltatások</t>
  </si>
  <si>
    <t>Közművelődési intézmények működtetése</t>
  </si>
  <si>
    <t>Köztemető fenntartás és működtetés</t>
  </si>
  <si>
    <t>Önkormányzatok nemzetközi kapcsolatai</t>
  </si>
  <si>
    <t>Teljesített bevétel</t>
  </si>
  <si>
    <t>Víztermelés, kezelés, ellátás</t>
  </si>
  <si>
    <t>841901-9</t>
  </si>
  <si>
    <t>841906-9</t>
  </si>
  <si>
    <t>Önkormányzatok elszámolásai</t>
  </si>
  <si>
    <t>Mozgáskorlátozottak közlekedési támogatása</t>
  </si>
  <si>
    <t>FÁCÁNKERT KÖZSÉG ÖNKORMÁNYZTA</t>
  </si>
  <si>
    <t>MFB hitel</t>
  </si>
  <si>
    <t>2013.</t>
  </si>
  <si>
    <t>Lakossági vizi-közmű társulati hitel</t>
  </si>
  <si>
    <t>Lakossági vizi-közmű társulati hitel 2011.december 1.</t>
  </si>
  <si>
    <t>MFB hitel /szennyvízberuházás 2025.december 5.</t>
  </si>
  <si>
    <t>Bursa Hungarica ösztöndij pályázat</t>
  </si>
  <si>
    <t>Sióagárd Körjegyzőség finanszírozás</t>
  </si>
  <si>
    <t>Bogyiszló oktatási intézmény finanszírozása</t>
  </si>
  <si>
    <t>Civil szervezetek működési támogatása</t>
  </si>
  <si>
    <t>Átadott pénz lakosságnak /tanulói bérlettérítés/</t>
  </si>
  <si>
    <t>Tolna Város Önkormányzata- orvosi ügyelet</t>
  </si>
  <si>
    <t>Tolna Város Önkormányzata- családsegítés, házi s. nyújt.</t>
  </si>
  <si>
    <t>FÁCÁNKERT KÖZSÉG ÖNKORMÁNYZATA</t>
  </si>
  <si>
    <t>Előző évi költségvetési visszatérülések</t>
  </si>
  <si>
    <t>Közutak, hidak, alagutak üzemeltetése</t>
  </si>
  <si>
    <t>Szociális öszöndíjak</t>
  </si>
  <si>
    <t>854234-1</t>
  </si>
  <si>
    <t>Ápolási díj alanyi jogon</t>
  </si>
  <si>
    <t>Ápolási díj méltányossági alapon</t>
  </si>
  <si>
    <t>882116-1</t>
  </si>
  <si>
    <t>890215-1</t>
  </si>
  <si>
    <t>Rövid időtartamú közfoglalkoztatás</t>
  </si>
  <si>
    <t>890442-1</t>
  </si>
  <si>
    <t>Egyéb közfoglalkoztatás</t>
  </si>
  <si>
    <t>890443-1</t>
  </si>
  <si>
    <t>Szakfeladat nélküli kiadás,bevétel</t>
  </si>
  <si>
    <t>Óvodáztatási támogatás</t>
  </si>
  <si>
    <t>882119-1</t>
  </si>
  <si>
    <t>2014.</t>
  </si>
  <si>
    <t>Kistérségi közmunka program önerő</t>
  </si>
  <si>
    <t>Civil támogatás/falu TV működtetés/</t>
  </si>
  <si>
    <t>Civil támogatás /szálláshely pályázat terve/</t>
  </si>
  <si>
    <t>Civil szervezeteknek nyújtott külcsön</t>
  </si>
  <si>
    <t>Közhatalmi bevételek</t>
  </si>
  <si>
    <t>Egyéb saját működési bevétel</t>
  </si>
  <si>
    <t>Módosított előir.</t>
  </si>
  <si>
    <t>2012. évi</t>
  </si>
  <si>
    <t>IV. Támogatásérétékű bevételek, átvett pénzek</t>
  </si>
  <si>
    <t>2012. év</t>
  </si>
  <si>
    <t>Cigány nemzetiségi önkormányzat</t>
  </si>
  <si>
    <t>Bogyiszló okt.intézmény 2011. évi elszámolás</t>
  </si>
  <si>
    <t>2011. előtti teljesítés</t>
  </si>
  <si>
    <t>2012. évi teljesités</t>
  </si>
  <si>
    <t>2015.</t>
  </si>
  <si>
    <t>2016-2025</t>
  </si>
  <si>
    <t>2012. ÉV</t>
  </si>
  <si>
    <t>TÁMOP pályázatból kamera vásárlás</t>
  </si>
  <si>
    <t>TÁMOP pályázatból notebook vásárlás</t>
  </si>
  <si>
    <t>Szövegszerkesztő program vásárlás</t>
  </si>
  <si>
    <t>2012. évi előirányzat</t>
  </si>
  <si>
    <t>2012. évi teljesítés</t>
  </si>
  <si>
    <t>Felhasználás 2011. deember 31-ig</t>
  </si>
  <si>
    <t>Községháza tetőfelújítás</t>
  </si>
  <si>
    <t>Községháza napkollektor elhelyezés</t>
  </si>
  <si>
    <t>Óvoda napkollektor elhelyezés, nyilászáró csere</t>
  </si>
  <si>
    <t>Béke utca útfelújítás</t>
  </si>
  <si>
    <t>Felhasználás 2011.XII.321-ig</t>
  </si>
  <si>
    <t>2012. évi mód.előirányzat</t>
  </si>
  <si>
    <t>2012,. Évi előirányzat</t>
  </si>
  <si>
    <t>2012. évi telfjesítés</t>
  </si>
  <si>
    <t>522001-1</t>
  </si>
  <si>
    <t>Televizió-műsor összeállítás, szolgáltatás</t>
  </si>
  <si>
    <t>602000-1</t>
  </si>
  <si>
    <t>Építményüzemeltetés</t>
  </si>
  <si>
    <t>811000-1</t>
  </si>
  <si>
    <t>Önkorm.elszámolásai kv. Szerveikkel</t>
  </si>
  <si>
    <t>841907-6</t>
  </si>
  <si>
    <t>Háziorvosi alapellátás</t>
  </si>
  <si>
    <t>862101-1</t>
  </si>
  <si>
    <t>Aktív korúak ellátása</t>
  </si>
  <si>
    <t>Köztemetés</t>
  </si>
  <si>
    <t>882203-1</t>
  </si>
  <si>
    <t>Önkormányzat által nyújtott lakástámog.</t>
  </si>
  <si>
    <t>889942-1</t>
  </si>
  <si>
    <t>889967-1</t>
  </si>
  <si>
    <t>A gyermekek és fiatalok körny.és egészségt.</t>
  </si>
  <si>
    <t>FHT-ra jog.hosszabb időtart.közfoglalkozt.</t>
  </si>
  <si>
    <t>Közművelődési tevékenységek és támog.</t>
  </si>
  <si>
    <t>910501-1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</si>
</sst>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</numFmts>
  <fonts count="7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4"/>
      <name val="Times New Roman CE"/>
      <family val="1"/>
    </font>
    <font>
      <sz val="14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57" applyFont="1" applyFill="1">
      <alignment/>
      <protection/>
    </xf>
    <xf numFmtId="164" fontId="6" fillId="0" borderId="13" xfId="57" applyNumberFormat="1" applyFont="1" applyBorder="1" applyAlignment="1" applyProtection="1">
      <alignment horizontal="centerContinuous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5" fillId="33" borderId="25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>
      <alignment horizontal="right" vertical="center" wrapText="1"/>
    </xf>
    <xf numFmtId="0" fontId="1" fillId="0" borderId="0" xfId="58" applyFont="1" applyFill="1" applyAlignment="1" applyProtection="1">
      <alignment horizontal="centerContinuous" vertical="center"/>
      <protection locked="0"/>
    </xf>
    <xf numFmtId="0" fontId="17" fillId="0" borderId="0" xfId="58" applyFont="1" applyFill="1">
      <alignment/>
      <protection/>
    </xf>
    <xf numFmtId="0" fontId="6" fillId="0" borderId="0" xfId="58" applyFont="1" applyAlignment="1">
      <alignment horizontal="centerContinuous" vertical="center"/>
      <protection/>
    </xf>
    <xf numFmtId="0" fontId="3" fillId="0" borderId="0" xfId="58" applyFont="1" applyAlignment="1">
      <alignment horizontal="centerContinuous" vertical="center"/>
      <protection/>
    </xf>
    <xf numFmtId="0" fontId="17" fillId="0" borderId="0" xfId="58" applyFont="1">
      <alignment/>
      <protection/>
    </xf>
    <xf numFmtId="0" fontId="16" fillId="0" borderId="0" xfId="58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centerContinuous"/>
      <protection/>
    </xf>
    <xf numFmtId="0" fontId="3" fillId="0" borderId="0" xfId="58" applyFont="1" applyFill="1" applyAlignment="1">
      <alignment horizontal="centerContinuous" vertical="top"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18" fillId="0" borderId="0" xfId="58" applyFont="1">
      <alignment/>
      <protection/>
    </xf>
    <xf numFmtId="0" fontId="16" fillId="0" borderId="0" xfId="58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9" fillId="0" borderId="0" xfId="58" applyFont="1" applyFill="1" applyAlignment="1">
      <alignment vertical="center"/>
      <protection/>
    </xf>
    <xf numFmtId="0" fontId="20" fillId="0" borderId="0" xfId="0" applyFont="1" applyAlignment="1">
      <alignment/>
    </xf>
    <xf numFmtId="180" fontId="0" fillId="0" borderId="14" xfId="58" applyNumberFormat="1" applyFont="1" applyBorder="1" applyAlignment="1">
      <alignment horizontal="center" vertical="center"/>
      <protection/>
    </xf>
    <xf numFmtId="180" fontId="0" fillId="0" borderId="19" xfId="58" applyNumberFormat="1" applyFont="1" applyBorder="1" applyAlignment="1">
      <alignment horizontal="center" vertical="center"/>
      <protection/>
    </xf>
    <xf numFmtId="180" fontId="0" fillId="0" borderId="31" xfId="58" applyNumberFormat="1" applyFont="1" applyBorder="1" applyAlignment="1">
      <alignment horizontal="center" vertical="center"/>
      <protection/>
    </xf>
    <xf numFmtId="180" fontId="5" fillId="33" borderId="1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Fill="1" applyBorder="1" applyAlignment="1">
      <alignment horizontal="center" vertical="center"/>
      <protection/>
    </xf>
    <xf numFmtId="180" fontId="0" fillId="0" borderId="3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>
      <alignment horizontal="left" vertical="center" wrapText="1" inden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3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32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3" fillId="33" borderId="29" xfId="0" applyNumberFormat="1" applyFont="1" applyFill="1" applyBorder="1" applyAlignment="1" applyProtection="1">
      <alignment horizontal="center" vertical="center" wrapText="1"/>
      <protection/>
    </xf>
    <xf numFmtId="164" fontId="13" fillId="33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4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 applyProtection="1">
      <alignment horizontal="left" vertical="center" wrapText="1" indent="1"/>
      <protection locked="0"/>
    </xf>
    <xf numFmtId="0" fontId="13" fillId="0" borderId="31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83" fontId="13" fillId="0" borderId="20" xfId="58" applyNumberFormat="1" applyFont="1" applyBorder="1" applyAlignment="1" applyProtection="1">
      <alignment vertical="center"/>
      <protection locked="0"/>
    </xf>
    <xf numFmtId="183" fontId="13" fillId="0" borderId="32" xfId="58" applyNumberFormat="1" applyFont="1" applyBorder="1" applyAlignment="1" applyProtection="1">
      <alignment vertical="center"/>
      <protection locked="0"/>
    </xf>
    <xf numFmtId="0" fontId="4" fillId="0" borderId="15" xfId="58" applyFont="1" applyBorder="1" applyAlignment="1">
      <alignment horizontal="center" vertical="center"/>
      <protection/>
    </xf>
    <xf numFmtId="183" fontId="15" fillId="33" borderId="10" xfId="58" applyNumberFormat="1" applyFont="1" applyFill="1" applyBorder="1" applyAlignment="1">
      <alignment vertical="center"/>
      <protection/>
    </xf>
    <xf numFmtId="183" fontId="13" fillId="0" borderId="24" xfId="58" applyNumberFormat="1" applyFont="1" applyBorder="1" applyAlignment="1" applyProtection="1">
      <alignment vertical="center"/>
      <protection locked="0"/>
    </xf>
    <xf numFmtId="0" fontId="13" fillId="0" borderId="15" xfId="58" applyFont="1" applyBorder="1" applyAlignment="1">
      <alignment horizontal="left" vertical="center" indent="1"/>
      <protection/>
    </xf>
    <xf numFmtId="0" fontId="13" fillId="0" borderId="20" xfId="58" applyFont="1" applyBorder="1" applyAlignment="1">
      <alignment horizontal="left" vertical="center" indent="1"/>
      <protection/>
    </xf>
    <xf numFmtId="0" fontId="13" fillId="0" borderId="32" xfId="58" applyFont="1" applyBorder="1" applyAlignment="1">
      <alignment horizontal="left" vertical="center" indent="1"/>
      <protection/>
    </xf>
    <xf numFmtId="0" fontId="15" fillId="33" borderId="10" xfId="58" applyFont="1" applyFill="1" applyBorder="1" applyAlignment="1">
      <alignment horizontal="left" vertical="center" indent="1"/>
      <protection/>
    </xf>
    <xf numFmtId="0" fontId="13" fillId="0" borderId="24" xfId="58" applyFont="1" applyFill="1" applyBorder="1" applyAlignment="1">
      <alignment horizontal="left" vertical="center" indent="1"/>
      <protection/>
    </xf>
    <xf numFmtId="0" fontId="13" fillId="0" borderId="32" xfId="58" applyFont="1" applyFill="1" applyBorder="1" applyAlignment="1">
      <alignment horizontal="left" vertical="center" indent="1"/>
      <protection/>
    </xf>
    <xf numFmtId="0" fontId="13" fillId="0" borderId="24" xfId="58" applyFont="1" applyBorder="1" applyAlignment="1">
      <alignment horizontal="left" vertical="center" indent="1"/>
      <protection/>
    </xf>
    <xf numFmtId="0" fontId="13" fillId="0" borderId="20" xfId="58" applyFont="1" applyBorder="1" applyAlignment="1" quotePrefix="1">
      <alignment horizontal="left" vertical="center" indent="1"/>
      <protection/>
    </xf>
    <xf numFmtId="180" fontId="5" fillId="33" borderId="19" xfId="58" applyNumberFormat="1" applyFont="1" applyFill="1" applyBorder="1" applyAlignment="1">
      <alignment horizontal="center" vertical="center"/>
      <protection/>
    </xf>
    <xf numFmtId="0" fontId="15" fillId="33" borderId="20" xfId="58" applyFont="1" applyFill="1" applyBorder="1" applyAlignment="1">
      <alignment horizontal="left" vertical="center" indent="1"/>
      <protection/>
    </xf>
    <xf numFmtId="183" fontId="15" fillId="33" borderId="20" xfId="58" applyNumberFormat="1" applyFont="1" applyFill="1" applyBorder="1" applyAlignment="1">
      <alignment vertical="center"/>
      <protection/>
    </xf>
    <xf numFmtId="180" fontId="5" fillId="33" borderId="14" xfId="58" applyNumberFormat="1" applyFont="1" applyFill="1" applyBorder="1" applyAlignment="1">
      <alignment horizontal="center" vertical="center"/>
      <protection/>
    </xf>
    <xf numFmtId="0" fontId="15" fillId="33" borderId="15" xfId="58" applyFont="1" applyFill="1" applyBorder="1" applyAlignment="1">
      <alignment horizontal="left" vertical="center" indent="1"/>
      <protection/>
    </xf>
    <xf numFmtId="180" fontId="5" fillId="33" borderId="40" xfId="58" applyNumberFormat="1" applyFont="1" applyFill="1" applyBorder="1" applyAlignment="1">
      <alignment horizontal="center" vertical="center"/>
      <protection/>
    </xf>
    <xf numFmtId="0" fontId="15" fillId="33" borderId="27" xfId="58" applyFont="1" applyFill="1" applyBorder="1" applyAlignment="1">
      <alignment horizontal="left" vertical="center" indent="1"/>
      <protection/>
    </xf>
    <xf numFmtId="180" fontId="5" fillId="33" borderId="41" xfId="58" applyNumberFormat="1" applyFont="1" applyFill="1" applyBorder="1" applyAlignment="1">
      <alignment horizontal="center" vertical="center"/>
      <protection/>
    </xf>
    <xf numFmtId="0" fontId="15" fillId="33" borderId="42" xfId="58" applyFont="1" applyFill="1" applyBorder="1" applyAlignment="1">
      <alignment horizontal="left" vertical="center" indent="1"/>
      <protection/>
    </xf>
    <xf numFmtId="0" fontId="15" fillId="33" borderId="10" xfId="58" applyFont="1" applyFill="1" applyBorder="1" applyAlignment="1">
      <alignment horizontal="left" vertical="center" wrapText="1" indent="1"/>
      <protection/>
    </xf>
    <xf numFmtId="180" fontId="5" fillId="33" borderId="28" xfId="58" applyNumberFormat="1" applyFont="1" applyFill="1" applyBorder="1" applyAlignment="1">
      <alignment horizontal="center" vertical="center"/>
      <protection/>
    </xf>
    <xf numFmtId="0" fontId="15" fillId="33" borderId="29" xfId="58" applyFont="1" applyFill="1" applyBorder="1" applyAlignment="1">
      <alignment horizontal="left" vertical="center" indent="1"/>
      <protection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83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43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83" fontId="13" fillId="33" borderId="12" xfId="0" applyNumberFormat="1" applyFont="1" applyFill="1" applyBorder="1" applyAlignment="1">
      <alignment horizontal="right" vertical="center" wrapText="1" indent="1"/>
    </xf>
    <xf numFmtId="183" fontId="13" fillId="0" borderId="15" xfId="58" applyNumberFormat="1" applyFont="1" applyBorder="1" applyAlignment="1" applyProtection="1">
      <alignment horizontal="right" vertical="center"/>
      <protection locked="0"/>
    </xf>
    <xf numFmtId="183" fontId="13" fillId="0" borderId="20" xfId="58" applyNumberFormat="1" applyFont="1" applyBorder="1" applyAlignment="1" applyProtection="1">
      <alignment horizontal="right" vertical="center"/>
      <protection locked="0"/>
    </xf>
    <xf numFmtId="183" fontId="13" fillId="0" borderId="32" xfId="58" applyNumberFormat="1" applyFont="1" applyBorder="1" applyAlignment="1" applyProtection="1">
      <alignment horizontal="right" vertical="center"/>
      <protection locked="0"/>
    </xf>
    <xf numFmtId="183" fontId="15" fillId="33" borderId="10" xfId="58" applyNumberFormat="1" applyFont="1" applyFill="1" applyBorder="1" applyAlignment="1" applyProtection="1">
      <alignment vertical="center"/>
      <protection/>
    </xf>
    <xf numFmtId="183" fontId="15" fillId="33" borderId="15" xfId="58" applyNumberFormat="1" applyFont="1" applyFill="1" applyBorder="1" applyAlignment="1" applyProtection="1">
      <alignment vertical="center"/>
      <protection/>
    </xf>
    <xf numFmtId="183" fontId="15" fillId="33" borderId="27" xfId="58" applyNumberFormat="1" applyFont="1" applyFill="1" applyBorder="1" applyAlignment="1" applyProtection="1">
      <alignment vertical="center"/>
      <protection/>
    </xf>
    <xf numFmtId="183" fontId="15" fillId="33" borderId="42" xfId="58" applyNumberFormat="1" applyFont="1" applyFill="1" applyBorder="1" applyAlignment="1" applyProtection="1">
      <alignment vertical="center"/>
      <protection/>
    </xf>
    <xf numFmtId="183" fontId="15" fillId="33" borderId="29" xfId="58" applyNumberFormat="1" applyFont="1" applyFill="1" applyBorder="1" applyAlignment="1" applyProtection="1">
      <alignment vertical="center"/>
      <protection/>
    </xf>
    <xf numFmtId="0" fontId="13" fillId="0" borderId="22" xfId="57" applyFont="1" applyFill="1" applyBorder="1" applyAlignment="1" applyProtection="1">
      <alignment horizontal="left" vertical="center" wrapText="1" indent="1"/>
      <protection/>
    </xf>
    <xf numFmtId="0" fontId="13" fillId="0" borderId="20" xfId="57" applyFont="1" applyFill="1" applyBorder="1" applyAlignment="1" applyProtection="1">
      <alignment horizontal="left" vertical="center" wrapText="1" indent="1"/>
      <protection/>
    </xf>
    <xf numFmtId="0" fontId="13" fillId="0" borderId="29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1" xfId="57" applyFont="1" applyFill="1" applyBorder="1" applyAlignment="1" applyProtection="1">
      <alignment horizontal="center" vertical="center" wrapText="1"/>
      <protection/>
    </xf>
    <xf numFmtId="0" fontId="7" fillId="33" borderId="42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21" xfId="57" applyFont="1" applyFill="1" applyBorder="1" applyAlignment="1" applyProtection="1">
      <alignment horizontal="center" vertical="center" wrapText="1"/>
      <protection/>
    </xf>
    <xf numFmtId="0" fontId="13" fillId="0" borderId="19" xfId="57" applyFont="1" applyFill="1" applyBorder="1" applyAlignment="1" applyProtection="1">
      <alignment horizontal="center" vertical="center" wrapText="1"/>
      <protection/>
    </xf>
    <xf numFmtId="0" fontId="13" fillId="0" borderId="28" xfId="57" applyFont="1" applyFill="1" applyBorder="1" applyAlignment="1" applyProtection="1">
      <alignment horizontal="center" vertical="center" wrapText="1"/>
      <protection/>
    </xf>
    <xf numFmtId="0" fontId="13" fillId="0" borderId="23" xfId="57" applyFont="1" applyFill="1" applyBorder="1" applyAlignment="1" applyProtection="1">
      <alignment horizontal="center" vertical="center" wrapText="1"/>
      <protection/>
    </xf>
    <xf numFmtId="0" fontId="13" fillId="0" borderId="24" xfId="57" applyFont="1" applyFill="1" applyBorder="1" applyAlignment="1" applyProtection="1">
      <alignment horizontal="left" vertical="center" wrapText="1" indent="1"/>
      <protection/>
    </xf>
    <xf numFmtId="0" fontId="13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 applyProtection="1">
      <alignment horizontal="left" indent="1"/>
      <protection/>
    </xf>
    <xf numFmtId="0" fontId="13" fillId="0" borderId="32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13" xfId="57" applyNumberFormat="1" applyFont="1" applyFill="1" applyBorder="1" applyAlignment="1" applyProtection="1">
      <alignment horizontal="centerContinuous" vertical="center"/>
      <protection/>
    </xf>
    <xf numFmtId="0" fontId="13" fillId="0" borderId="14" xfId="57" applyFont="1" applyFill="1" applyBorder="1" applyAlignment="1" applyProtection="1">
      <alignment horizontal="center" vertical="center" wrapTex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7" fillId="33" borderId="42" xfId="57" applyNumberFormat="1" applyFont="1" applyFill="1" applyBorder="1" applyAlignment="1" applyProtection="1">
      <alignment vertical="center" wrapTex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vertical="center" wrapText="1"/>
      <protection locked="0"/>
    </xf>
    <xf numFmtId="164" fontId="13" fillId="0" borderId="32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3" fillId="0" borderId="24" xfId="57" applyNumberFormat="1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Continuous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Border="1" applyAlignment="1" applyProtection="1">
      <alignment horizontal="left" vertical="center" wrapText="1"/>
      <protection locked="0"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0" fontId="13" fillId="0" borderId="32" xfId="58" applyFont="1" applyBorder="1" applyAlignment="1" quotePrefix="1">
      <alignment horizontal="left" vertical="center" indent="3"/>
      <protection/>
    </xf>
    <xf numFmtId="164" fontId="13" fillId="0" borderId="22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7" applyNumberFormat="1" applyFont="1" applyBorder="1" applyAlignment="1" applyProtection="1">
      <alignment horizontal="center" vertical="center" wrapText="1"/>
      <protection locked="0"/>
    </xf>
    <xf numFmtId="164" fontId="4" fillId="0" borderId="27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5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3" fillId="0" borderId="49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1" fontId="13" fillId="0" borderId="20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183" fontId="13" fillId="35" borderId="20" xfId="58" applyNumberFormat="1" applyFont="1" applyFill="1" applyBorder="1" applyAlignment="1" applyProtection="1">
      <alignment vertical="center"/>
      <protection/>
    </xf>
    <xf numFmtId="183" fontId="15" fillId="36" borderId="29" xfId="58" applyNumberFormat="1" applyFont="1" applyFill="1" applyBorder="1" applyAlignment="1" applyProtection="1">
      <alignment vertical="center"/>
      <protection/>
    </xf>
    <xf numFmtId="0" fontId="13" fillId="0" borderId="20" xfId="58" applyFont="1" applyBorder="1" applyAlignment="1">
      <alignment horizontal="left" vertical="center" indent="3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15" fillId="33" borderId="50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5" fillId="33" borderId="50" xfId="0" applyNumberFormat="1" applyFont="1" applyFill="1" applyBorder="1" applyAlignment="1">
      <alignment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50" xfId="0" applyNumberFormat="1" applyFont="1" applyFill="1" applyBorder="1" applyAlignment="1">
      <alignment vertical="center" wrapText="1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7" fillId="33" borderId="52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13" fillId="0" borderId="25" xfId="0" applyNumberFormat="1" applyFont="1" applyFill="1" applyBorder="1" applyAlignment="1">
      <alignment vertical="center" wrapText="1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83" fontId="13" fillId="0" borderId="24" xfId="58" applyNumberFormat="1" applyFont="1" applyFill="1" applyBorder="1" applyAlignment="1" applyProtection="1">
      <alignment vertical="center"/>
      <protection locked="0"/>
    </xf>
    <xf numFmtId="183" fontId="13" fillId="0" borderId="32" xfId="58" applyNumberFormat="1" applyFont="1" applyFill="1" applyBorder="1" applyAlignment="1" applyProtection="1">
      <alignment vertical="center"/>
      <protection locked="0"/>
    </xf>
    <xf numFmtId="164" fontId="4" fillId="0" borderId="52" xfId="57" applyNumberFormat="1" applyFont="1" applyBorder="1" applyAlignment="1" applyProtection="1">
      <alignment horizontal="center" vertical="center" wrapText="1"/>
      <protection locked="0"/>
    </xf>
    <xf numFmtId="0" fontId="4" fillId="0" borderId="53" xfId="57" applyFont="1" applyBorder="1" applyAlignment="1">
      <alignment horizontal="center" wrapText="1"/>
      <protection/>
    </xf>
    <xf numFmtId="164" fontId="7" fillId="0" borderId="50" xfId="57" applyNumberFormat="1" applyFont="1" applyBorder="1" applyAlignment="1" applyProtection="1">
      <alignment horizontal="center" vertical="center" wrapText="1"/>
      <protection locked="0"/>
    </xf>
    <xf numFmtId="164" fontId="7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3" fillId="0" borderId="48" xfId="57" applyNumberFormat="1" applyFont="1" applyFill="1" applyBorder="1" applyAlignment="1" applyProtection="1">
      <alignment vertical="center" wrapText="1"/>
      <protection locked="0"/>
    </xf>
    <xf numFmtId="164" fontId="13" fillId="0" borderId="38" xfId="57" applyNumberFormat="1" applyFont="1" applyFill="1" applyBorder="1" applyAlignment="1" applyProtection="1">
      <alignment vertical="center" wrapText="1"/>
      <protection locked="0"/>
    </xf>
    <xf numFmtId="0" fontId="7" fillId="0" borderId="55" xfId="57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3" fillId="0" borderId="43" xfId="67" applyFont="1" applyFill="1" applyBorder="1" applyAlignment="1">
      <alignment vertical="center" wrapText="1"/>
    </xf>
    <xf numFmtId="9" fontId="13" fillId="0" borderId="37" xfId="67" applyFont="1" applyFill="1" applyBorder="1" applyAlignment="1">
      <alignment vertical="center" wrapText="1"/>
    </xf>
    <xf numFmtId="9" fontId="13" fillId="0" borderId="39" xfId="67" applyFont="1" applyFill="1" applyBorder="1" applyAlignment="1">
      <alignment vertical="center" wrapText="1"/>
    </xf>
    <xf numFmtId="9" fontId="7" fillId="33" borderId="12" xfId="67" applyFont="1" applyFill="1" applyBorder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33" borderId="25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0" fillId="0" borderId="59" xfId="0" applyBorder="1" applyAlignment="1">
      <alignment vertical="center" wrapText="1"/>
    </xf>
    <xf numFmtId="9" fontId="14" fillId="33" borderId="12" xfId="67" applyFont="1" applyFill="1" applyBorder="1" applyAlignment="1">
      <alignment vertical="center" wrapText="1"/>
    </xf>
    <xf numFmtId="9" fontId="8" fillId="33" borderId="12" xfId="67" applyFont="1" applyFill="1" applyBorder="1" applyAlignment="1">
      <alignment vertical="center" wrapText="1"/>
    </xf>
    <xf numFmtId="0" fontId="6" fillId="0" borderId="60" xfId="0" applyFont="1" applyBorder="1" applyAlignment="1">
      <alignment horizontal="left" vertical="center" wrapText="1"/>
    </xf>
    <xf numFmtId="9" fontId="14" fillId="0" borderId="12" xfId="67" applyFont="1" applyFill="1" applyBorder="1" applyAlignment="1">
      <alignment vertical="center" wrapText="1"/>
    </xf>
    <xf numFmtId="9" fontId="13" fillId="0" borderId="43" xfId="67" applyFont="1" applyBorder="1" applyAlignment="1">
      <alignment vertical="center" wrapText="1"/>
    </xf>
    <xf numFmtId="9" fontId="13" fillId="0" borderId="61" xfId="67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9" fontId="13" fillId="0" borderId="47" xfId="67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9" fontId="13" fillId="0" borderId="43" xfId="67" applyFont="1" applyBorder="1" applyAlignment="1" applyProtection="1">
      <alignment vertical="center" wrapText="1"/>
      <protection locked="0"/>
    </xf>
    <xf numFmtId="164" fontId="4" fillId="0" borderId="50" xfId="0" applyNumberFormat="1" applyFont="1" applyBorder="1" applyAlignment="1">
      <alignment horizontal="center" vertical="center" wrapText="1"/>
    </xf>
    <xf numFmtId="164" fontId="13" fillId="33" borderId="54" xfId="0" applyNumberFormat="1" applyFont="1" applyFill="1" applyBorder="1" applyAlignment="1" applyProtection="1">
      <alignment horizontal="center" vertical="center" wrapText="1"/>
      <protection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9" fontId="13" fillId="33" borderId="12" xfId="67" applyFont="1" applyFill="1" applyBorder="1" applyAlignment="1">
      <alignment vertical="center" wrapText="1"/>
    </xf>
    <xf numFmtId="9" fontId="13" fillId="0" borderId="12" xfId="67" applyFont="1" applyBorder="1" applyAlignment="1">
      <alignment vertical="center" wrapText="1"/>
    </xf>
    <xf numFmtId="9" fontId="7" fillId="33" borderId="12" xfId="57" applyNumberFormat="1" applyFont="1" applyFill="1" applyBorder="1">
      <alignment/>
      <protection/>
    </xf>
    <xf numFmtId="9" fontId="13" fillId="0" borderId="61" xfId="57" applyNumberFormat="1" applyFont="1" applyBorder="1">
      <alignment/>
      <protection/>
    </xf>
    <xf numFmtId="9" fontId="13" fillId="0" borderId="43" xfId="57" applyNumberFormat="1" applyFont="1" applyBorder="1">
      <alignment/>
      <protection/>
    </xf>
    <xf numFmtId="9" fontId="13" fillId="0" borderId="37" xfId="57" applyNumberFormat="1" applyFont="1" applyBorder="1">
      <alignment/>
      <protection/>
    </xf>
    <xf numFmtId="9" fontId="13" fillId="0" borderId="39" xfId="57" applyNumberFormat="1" applyFont="1" applyBorder="1">
      <alignment/>
      <protection/>
    </xf>
    <xf numFmtId="9" fontId="13" fillId="0" borderId="34" xfId="57" applyNumberFormat="1" applyFont="1" applyFill="1" applyBorder="1">
      <alignment/>
      <protection/>
    </xf>
    <xf numFmtId="9" fontId="13" fillId="0" borderId="37" xfId="57" applyNumberFormat="1" applyFont="1" applyFill="1" applyBorder="1">
      <alignment/>
      <protection/>
    </xf>
    <xf numFmtId="9" fontId="13" fillId="0" borderId="12" xfId="57" applyNumberFormat="1" applyFont="1" applyBorder="1">
      <alignment/>
      <protection/>
    </xf>
    <xf numFmtId="0" fontId="13" fillId="0" borderId="4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9" fontId="13" fillId="0" borderId="25" xfId="67" applyFont="1" applyBorder="1" applyAlignment="1">
      <alignment vertical="center" wrapText="1"/>
    </xf>
    <xf numFmtId="9" fontId="14" fillId="0" borderId="60" xfId="67" applyFont="1" applyFill="1" applyBorder="1" applyAlignment="1">
      <alignment vertical="center" wrapText="1"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21" fillId="0" borderId="0" xfId="56" applyAlignment="1">
      <alignment horizontal="center"/>
      <protection/>
    </xf>
    <xf numFmtId="0" fontId="21" fillId="0" borderId="0" xfId="56">
      <alignment/>
      <protection/>
    </xf>
    <xf numFmtId="0" fontId="23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2" fillId="0" borderId="62" xfId="56" applyFont="1" applyBorder="1" applyAlignment="1">
      <alignment horizontal="center"/>
      <protection/>
    </xf>
    <xf numFmtId="0" fontId="22" fillId="0" borderId="63" xfId="56" applyFont="1" applyBorder="1">
      <alignment/>
      <protection/>
    </xf>
    <xf numFmtId="0" fontId="22" fillId="0" borderId="63" xfId="56" applyFont="1" applyBorder="1" applyAlignment="1">
      <alignment horizontal="center"/>
      <protection/>
    </xf>
    <xf numFmtId="0" fontId="22" fillId="0" borderId="64" xfId="56" applyFont="1" applyBorder="1">
      <alignment/>
      <protection/>
    </xf>
    <xf numFmtId="0" fontId="22" fillId="0" borderId="65" xfId="56" applyFont="1" applyBorder="1" applyAlignment="1">
      <alignment horizontal="center"/>
      <protection/>
    </xf>
    <xf numFmtId="0" fontId="22" fillId="0" borderId="24" xfId="56" applyFont="1" applyBorder="1">
      <alignment/>
      <protection/>
    </xf>
    <xf numFmtId="0" fontId="22" fillId="0" borderId="24" xfId="56" applyFont="1" applyBorder="1" applyAlignment="1">
      <alignment horizontal="center"/>
      <protection/>
    </xf>
    <xf numFmtId="0" fontId="22" fillId="0" borderId="66" xfId="56" applyFont="1" applyBorder="1">
      <alignment/>
      <protection/>
    </xf>
    <xf numFmtId="0" fontId="22" fillId="0" borderId="67" xfId="56" applyFont="1" applyBorder="1" applyAlignment="1">
      <alignment horizontal="center"/>
      <protection/>
    </xf>
    <xf numFmtId="0" fontId="22" fillId="0" borderId="20" xfId="56" applyFont="1" applyBorder="1">
      <alignment/>
      <protection/>
    </xf>
    <xf numFmtId="0" fontId="21" fillId="0" borderId="20" xfId="56" applyBorder="1" applyAlignment="1">
      <alignment horizontal="center"/>
      <protection/>
    </xf>
    <xf numFmtId="0" fontId="22" fillId="0" borderId="68" xfId="56" applyFont="1" applyBorder="1">
      <alignment/>
      <protection/>
    </xf>
    <xf numFmtId="0" fontId="25" fillId="0" borderId="68" xfId="56" applyFont="1" applyBorder="1">
      <alignment/>
      <protection/>
    </xf>
    <xf numFmtId="0" fontId="21" fillId="0" borderId="68" xfId="56" applyFont="1" applyBorder="1">
      <alignment/>
      <protection/>
    </xf>
    <xf numFmtId="0" fontId="21" fillId="0" borderId="68" xfId="56" applyBorder="1">
      <alignment/>
      <protection/>
    </xf>
    <xf numFmtId="0" fontId="22" fillId="0" borderId="69" xfId="56" applyFont="1" applyBorder="1" applyAlignment="1">
      <alignment horizontal="center"/>
      <protection/>
    </xf>
    <xf numFmtId="0" fontId="22" fillId="0" borderId="70" xfId="56" applyFont="1" applyBorder="1">
      <alignment/>
      <protection/>
    </xf>
    <xf numFmtId="0" fontId="21" fillId="0" borderId="70" xfId="56" applyBorder="1" applyAlignment="1">
      <alignment horizontal="center"/>
      <protection/>
    </xf>
    <xf numFmtId="0" fontId="21" fillId="0" borderId="71" xfId="56" applyBorder="1">
      <alignment/>
      <protection/>
    </xf>
    <xf numFmtId="0" fontId="25" fillId="0" borderId="0" xfId="56" applyFont="1" applyAlignment="1">
      <alignment horizontal="right"/>
      <protection/>
    </xf>
    <xf numFmtId="0" fontId="6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 vertical="top"/>
      <protection/>
    </xf>
    <xf numFmtId="0" fontId="26" fillId="0" borderId="0" xfId="58" applyFont="1" applyFill="1" applyAlignment="1">
      <alignment horizontal="centerContinuous"/>
      <protection/>
    </xf>
    <xf numFmtId="0" fontId="26" fillId="0" borderId="0" xfId="58" applyFont="1" applyFill="1">
      <alignment/>
      <protection/>
    </xf>
    <xf numFmtId="0" fontId="26" fillId="0" borderId="0" xfId="58" applyFont="1" applyAlignment="1">
      <alignment horizontal="centerContinuous"/>
      <protection/>
    </xf>
    <xf numFmtId="0" fontId="27" fillId="0" borderId="0" xfId="58" applyFont="1">
      <alignment/>
      <protection/>
    </xf>
    <xf numFmtId="0" fontId="26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7" fillId="0" borderId="72" xfId="58" applyFont="1" applyBorder="1" applyAlignment="1" quotePrefix="1">
      <alignment horizontal="center" vertical="center" wrapText="1"/>
      <protection/>
    </xf>
    <xf numFmtId="0" fontId="7" fillId="0" borderId="73" xfId="58" applyFont="1" applyBorder="1" applyAlignment="1">
      <alignment horizontal="center" vertical="center"/>
      <protection/>
    </xf>
    <xf numFmtId="0" fontId="7" fillId="0" borderId="74" xfId="58" applyFont="1" applyBorder="1" applyAlignment="1">
      <alignment horizontal="center" vertical="center" wrapText="1"/>
      <protection/>
    </xf>
    <xf numFmtId="0" fontId="7" fillId="0" borderId="73" xfId="58" applyFont="1" applyBorder="1" applyAlignment="1">
      <alignment horizontal="center" vertical="center" wrapText="1"/>
      <protection/>
    </xf>
    <xf numFmtId="0" fontId="7" fillId="0" borderId="75" xfId="58" applyFont="1" applyBorder="1" applyAlignment="1">
      <alignment horizontal="center" vertical="center" wrapText="1"/>
      <protection/>
    </xf>
    <xf numFmtId="180" fontId="28" fillId="0" borderId="76" xfId="58" applyNumberFormat="1" applyFont="1" applyBorder="1" applyAlignment="1">
      <alignment horizontal="center" vertical="center"/>
      <protection/>
    </xf>
    <xf numFmtId="0" fontId="13" fillId="0" borderId="37" xfId="58" applyFont="1" applyBorder="1" applyAlignment="1">
      <alignment horizontal="left" vertical="center" wrapText="1" indent="1"/>
      <protection/>
    </xf>
    <xf numFmtId="183" fontId="13" fillId="0" borderId="20" xfId="40" applyNumberFormat="1" applyFont="1" applyBorder="1" applyAlignment="1" applyProtection="1">
      <alignment horizontal="right" vertical="center"/>
      <protection locked="0"/>
    </xf>
    <xf numFmtId="183" fontId="13" fillId="33" borderId="37" xfId="58" applyNumberFormat="1" applyFont="1" applyFill="1" applyBorder="1" applyAlignment="1">
      <alignment horizontal="right" vertical="center"/>
      <protection/>
    </xf>
    <xf numFmtId="183" fontId="13" fillId="0" borderId="20" xfId="40" applyNumberFormat="1" applyFont="1" applyBorder="1" applyAlignment="1" applyProtection="1" quotePrefix="1">
      <alignment horizontal="right" vertical="center"/>
      <protection locked="0"/>
    </xf>
    <xf numFmtId="183" fontId="13" fillId="33" borderId="68" xfId="58" applyNumberFormat="1" applyFont="1" applyFill="1" applyBorder="1" applyAlignment="1">
      <alignment horizontal="right" vertical="center"/>
      <protection/>
    </xf>
    <xf numFmtId="180" fontId="28" fillId="0" borderId="67" xfId="58" applyNumberFormat="1" applyFont="1" applyBorder="1" applyAlignment="1">
      <alignment horizontal="center" vertical="center"/>
      <protection/>
    </xf>
    <xf numFmtId="0" fontId="13" fillId="0" borderId="37" xfId="58" applyFont="1" applyBorder="1" applyAlignment="1" quotePrefix="1">
      <alignment horizontal="left" vertical="center" wrapText="1" indent="1"/>
      <protection/>
    </xf>
    <xf numFmtId="183" fontId="13" fillId="0" borderId="20" xfId="58" applyNumberFormat="1" applyFont="1" applyFill="1" applyBorder="1" applyAlignment="1" applyProtection="1">
      <alignment horizontal="right" vertical="center"/>
      <protection locked="0"/>
    </xf>
    <xf numFmtId="180" fontId="29" fillId="33" borderId="67" xfId="58" applyNumberFormat="1" applyFont="1" applyFill="1" applyBorder="1" applyAlignment="1">
      <alignment horizontal="center" vertical="center"/>
      <protection/>
    </xf>
    <xf numFmtId="0" fontId="7" fillId="33" borderId="37" xfId="58" applyFont="1" applyFill="1" applyBorder="1" applyAlignment="1" quotePrefix="1">
      <alignment horizontal="left" vertical="center" wrapText="1" indent="1"/>
      <protection/>
    </xf>
    <xf numFmtId="183" fontId="7" fillId="33" borderId="20" xfId="58" applyNumberFormat="1" applyFont="1" applyFill="1" applyBorder="1" applyAlignment="1" applyProtection="1">
      <alignment horizontal="right" vertical="center"/>
      <protection/>
    </xf>
    <xf numFmtId="183" fontId="7" fillId="33" borderId="37" xfId="58" applyNumberFormat="1" applyFont="1" applyFill="1" applyBorder="1" applyAlignment="1" applyProtection="1">
      <alignment horizontal="right" vertical="center"/>
      <protection/>
    </xf>
    <xf numFmtId="183" fontId="7" fillId="33" borderId="68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Alignment="1">
      <alignment vertical="center"/>
      <protection/>
    </xf>
    <xf numFmtId="183" fontId="7" fillId="33" borderId="20" xfId="58" applyNumberFormat="1" applyFont="1" applyFill="1" applyBorder="1" applyAlignment="1">
      <alignment horizontal="right" vertical="center"/>
      <protection/>
    </xf>
    <xf numFmtId="183" fontId="7" fillId="33" borderId="37" xfId="58" applyNumberFormat="1" applyFont="1" applyFill="1" applyBorder="1" applyAlignment="1">
      <alignment horizontal="right" vertical="center"/>
      <protection/>
    </xf>
    <xf numFmtId="183" fontId="7" fillId="33" borderId="68" xfId="58" applyNumberFormat="1" applyFont="1" applyFill="1" applyBorder="1" applyAlignment="1">
      <alignment horizontal="right" vertical="center"/>
      <protection/>
    </xf>
    <xf numFmtId="180" fontId="28" fillId="0" borderId="69" xfId="58" applyNumberFormat="1" applyFont="1" applyBorder="1" applyAlignment="1">
      <alignment horizontal="center" vertical="center"/>
      <protection/>
    </xf>
    <xf numFmtId="0" fontId="13" fillId="0" borderId="77" xfId="58" applyFont="1" applyBorder="1" applyAlignment="1">
      <alignment horizontal="left" vertical="center" wrapText="1" indent="1"/>
      <protection/>
    </xf>
    <xf numFmtId="183" fontId="13" fillId="0" borderId="70" xfId="58" applyNumberFormat="1" applyFont="1" applyBorder="1" applyAlignment="1" applyProtection="1">
      <alignment horizontal="right" vertical="center"/>
      <protection locked="0"/>
    </xf>
    <xf numFmtId="183" fontId="13" fillId="0" borderId="70" xfId="40" applyNumberFormat="1" applyFont="1" applyBorder="1" applyAlignment="1" applyProtection="1">
      <alignment horizontal="right" vertical="center"/>
      <protection locked="0"/>
    </xf>
    <xf numFmtId="183" fontId="13" fillId="33" borderId="77" xfId="58" applyNumberFormat="1" applyFont="1" applyFill="1" applyBorder="1" applyAlignment="1">
      <alignment horizontal="right" vertical="center"/>
      <protection/>
    </xf>
    <xf numFmtId="183" fontId="13" fillId="0" borderId="70" xfId="40" applyNumberFormat="1" applyFont="1" applyBorder="1" applyAlignment="1" applyProtection="1" quotePrefix="1">
      <alignment horizontal="right" vertical="center"/>
      <protection locked="0"/>
    </xf>
    <xf numFmtId="183" fontId="13" fillId="33" borderId="71" xfId="58" applyNumberFormat="1" applyFont="1" applyFill="1" applyBorder="1" applyAlignment="1">
      <alignment horizontal="right" vertical="center"/>
      <protection/>
    </xf>
    <xf numFmtId="164" fontId="30" fillId="0" borderId="0" xfId="60" applyNumberFormat="1" applyFont="1" applyAlignment="1">
      <alignment horizontal="center" vertical="center" wrapText="1"/>
      <protection/>
    </xf>
    <xf numFmtId="164" fontId="30" fillId="0" borderId="0" xfId="60" applyNumberFormat="1" applyFont="1" applyAlignment="1">
      <alignment vertical="center" wrapText="1"/>
      <protection/>
    </xf>
    <xf numFmtId="164" fontId="31" fillId="0" borderId="0" xfId="60" applyNumberFormat="1" applyFont="1" applyAlignment="1">
      <alignment horizontal="right" vertical="center"/>
      <protection/>
    </xf>
    <xf numFmtId="164" fontId="32" fillId="0" borderId="15" xfId="60" applyNumberFormat="1" applyFont="1" applyBorder="1" applyAlignment="1">
      <alignment horizontal="centerContinuous" vertical="center"/>
      <protection/>
    </xf>
    <xf numFmtId="164" fontId="32" fillId="0" borderId="34" xfId="60" applyNumberFormat="1" applyFont="1" applyBorder="1" applyAlignment="1">
      <alignment horizontal="centerContinuous" vertical="center"/>
      <protection/>
    </xf>
    <xf numFmtId="164" fontId="33" fillId="0" borderId="0" xfId="60" applyNumberFormat="1" applyFont="1" applyAlignment="1">
      <alignment vertical="center"/>
      <protection/>
    </xf>
    <xf numFmtId="164" fontId="32" fillId="0" borderId="20" xfId="60" applyNumberFormat="1" applyFont="1" applyBorder="1" applyAlignment="1">
      <alignment horizontal="center" vertical="center"/>
      <protection/>
    </xf>
    <xf numFmtId="164" fontId="32" fillId="0" borderId="37" xfId="60" applyNumberFormat="1" applyFont="1" applyBorder="1" applyAlignment="1">
      <alignment horizontal="center" vertical="center" wrapText="1"/>
      <protection/>
    </xf>
    <xf numFmtId="164" fontId="33" fillId="0" borderId="0" xfId="60" applyNumberFormat="1" applyFont="1" applyAlignment="1">
      <alignment horizontal="center" vertical="center"/>
      <protection/>
    </xf>
    <xf numFmtId="164" fontId="34" fillId="0" borderId="19" xfId="60" applyNumberFormat="1" applyFont="1" applyBorder="1" applyAlignment="1">
      <alignment horizontal="center" vertical="center" wrapText="1"/>
      <protection/>
    </xf>
    <xf numFmtId="164" fontId="34" fillId="0" borderId="20" xfId="60" applyNumberFormat="1" applyFont="1" applyBorder="1" applyAlignment="1">
      <alignment horizontal="center" vertical="center" wrapText="1"/>
      <protection/>
    </xf>
    <xf numFmtId="164" fontId="34" fillId="0" borderId="37" xfId="60" applyNumberFormat="1" applyFont="1" applyBorder="1" applyAlignment="1">
      <alignment horizontal="center" vertical="center" wrapText="1"/>
      <protection/>
    </xf>
    <xf numFmtId="164" fontId="33" fillId="0" borderId="0" xfId="60" applyNumberFormat="1" applyFont="1" applyAlignment="1">
      <alignment horizontal="center" vertical="center" wrapText="1"/>
      <protection/>
    </xf>
    <xf numFmtId="164" fontId="34" fillId="0" borderId="20" xfId="60" applyNumberFormat="1" applyFont="1" applyBorder="1" applyAlignment="1">
      <alignment horizontal="left" vertical="center" wrapText="1"/>
      <protection/>
    </xf>
    <xf numFmtId="164" fontId="35" fillId="37" borderId="20" xfId="60" applyNumberFormat="1" applyFont="1" applyFill="1" applyBorder="1" applyAlignment="1">
      <alignment horizontal="center" vertical="center" wrapText="1"/>
      <protection/>
    </xf>
    <xf numFmtId="3" fontId="34" fillId="33" borderId="20" xfId="60" applyNumberFormat="1" applyFont="1" applyFill="1" applyBorder="1" applyAlignment="1">
      <alignment vertical="center" wrapText="1"/>
      <protection/>
    </xf>
    <xf numFmtId="3" fontId="34" fillId="33" borderId="37" xfId="60" applyNumberFormat="1" applyFont="1" applyFill="1" applyBorder="1" applyAlignment="1">
      <alignment vertical="center" wrapText="1"/>
      <protection/>
    </xf>
    <xf numFmtId="164" fontId="34" fillId="0" borderId="0" xfId="60" applyNumberFormat="1" applyFont="1" applyAlignment="1">
      <alignment vertical="center" wrapText="1"/>
      <protection/>
    </xf>
    <xf numFmtId="164" fontId="34" fillId="33" borderId="20" xfId="60" applyNumberFormat="1" applyFont="1" applyFill="1" applyBorder="1" applyAlignment="1">
      <alignment vertical="center" wrapText="1"/>
      <protection/>
    </xf>
    <xf numFmtId="164" fontId="34" fillId="33" borderId="37" xfId="60" applyNumberFormat="1" applyFont="1" applyFill="1" applyBorder="1" applyAlignment="1">
      <alignment vertical="center" wrapText="1"/>
      <protection/>
    </xf>
    <xf numFmtId="0" fontId="35" fillId="0" borderId="20" xfId="60" applyFont="1" applyBorder="1" applyAlignment="1">
      <alignment horizontal="left" vertical="center" wrapText="1" indent="1"/>
      <protection/>
    </xf>
    <xf numFmtId="165" fontId="35" fillId="0" borderId="20" xfId="60" applyNumberFormat="1" applyFont="1" applyBorder="1" applyAlignment="1" applyProtection="1">
      <alignment horizontal="center" vertical="center" wrapText="1"/>
      <protection locked="0"/>
    </xf>
    <xf numFmtId="164" fontId="35" fillId="0" borderId="20" xfId="60" applyNumberFormat="1" applyFont="1" applyBorder="1" applyAlignment="1" applyProtection="1">
      <alignment vertical="center" wrapText="1"/>
      <protection locked="0"/>
    </xf>
    <xf numFmtId="164" fontId="35" fillId="0" borderId="37" xfId="60" applyNumberFormat="1" applyFont="1" applyBorder="1" applyAlignment="1" applyProtection="1">
      <alignment vertical="center" wrapText="1"/>
      <protection locked="0"/>
    </xf>
    <xf numFmtId="164" fontId="34" fillId="0" borderId="40" xfId="60" applyNumberFormat="1" applyFont="1" applyBorder="1" applyAlignment="1">
      <alignment horizontal="center" vertical="center" wrapText="1"/>
      <protection/>
    </xf>
    <xf numFmtId="164" fontId="34" fillId="0" borderId="27" xfId="60" applyNumberFormat="1" applyFont="1" applyBorder="1" applyAlignment="1">
      <alignment horizontal="left" vertical="center" wrapText="1"/>
      <protection/>
    </xf>
    <xf numFmtId="164" fontId="35" fillId="37" borderId="27" xfId="60" applyNumberFormat="1" applyFont="1" applyFill="1" applyBorder="1" applyAlignment="1">
      <alignment horizontal="center" vertical="center" wrapText="1"/>
      <protection/>
    </xf>
    <xf numFmtId="164" fontId="34" fillId="33" borderId="27" xfId="60" applyNumberFormat="1" applyFont="1" applyFill="1" applyBorder="1" applyAlignment="1">
      <alignment vertical="center" wrapText="1"/>
      <protection/>
    </xf>
    <xf numFmtId="164" fontId="34" fillId="33" borderId="53" xfId="60" applyNumberFormat="1" applyFont="1" applyFill="1" applyBorder="1" applyAlignment="1">
      <alignment vertical="center" wrapText="1"/>
      <protection/>
    </xf>
    <xf numFmtId="164" fontId="0" fillId="0" borderId="0" xfId="59" applyNumberFormat="1" applyAlignment="1">
      <alignment horizontal="center" vertical="center" wrapText="1"/>
      <protection/>
    </xf>
    <xf numFmtId="164" fontId="0" fillId="0" borderId="0" xfId="59" applyNumberFormat="1" applyAlignment="1">
      <alignment vertical="center" wrapText="1"/>
      <protection/>
    </xf>
    <xf numFmtId="164" fontId="5" fillId="0" borderId="0" xfId="59" applyNumberFormat="1" applyFont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Continuous" vertical="center"/>
      <protection/>
    </xf>
    <xf numFmtId="164" fontId="4" fillId="0" borderId="26" xfId="59" applyNumberFormat="1" applyFont="1" applyBorder="1" applyAlignment="1">
      <alignment horizontal="centerContinuous" vertical="center"/>
      <protection/>
    </xf>
    <xf numFmtId="164" fontId="4" fillId="0" borderId="78" xfId="59" applyNumberFormat="1" applyFont="1" applyBorder="1" applyAlignment="1">
      <alignment horizontal="centerContinuous" vertical="center"/>
      <protection/>
    </xf>
    <xf numFmtId="164" fontId="4" fillId="0" borderId="79" xfId="59" applyNumberFormat="1" applyFont="1" applyBorder="1" applyAlignment="1">
      <alignment horizontal="center" vertical="center"/>
      <protection/>
    </xf>
    <xf numFmtId="164" fontId="36" fillId="0" borderId="0" xfId="59" applyNumberFormat="1" applyFont="1" applyAlignment="1">
      <alignment vertical="center"/>
      <protection/>
    </xf>
    <xf numFmtId="164" fontId="4" fillId="0" borderId="54" xfId="59" applyNumberFormat="1" applyFont="1" applyBorder="1" applyAlignment="1">
      <alignment horizontal="center" vertical="center"/>
      <protection/>
    </xf>
    <xf numFmtId="164" fontId="4" fillId="0" borderId="52" xfId="59" applyNumberFormat="1" applyFont="1" applyBorder="1" applyAlignment="1">
      <alignment horizontal="center" vertical="center"/>
      <protection/>
    </xf>
    <xf numFmtId="164" fontId="4" fillId="0" borderId="53" xfId="59" applyNumberFormat="1" applyFont="1" applyBorder="1" applyAlignment="1">
      <alignment horizontal="center" vertical="center" wrapText="1"/>
      <protection/>
    </xf>
    <xf numFmtId="164" fontId="4" fillId="0" borderId="80" xfId="59" applyNumberFormat="1" applyFont="1" applyBorder="1" applyAlignment="1">
      <alignment horizontal="center" vertical="center"/>
      <protection/>
    </xf>
    <xf numFmtId="164" fontId="36" fillId="0" borderId="0" xfId="59" applyNumberFormat="1" applyFont="1" applyAlignment="1">
      <alignment horizontal="center" vertical="center"/>
      <protection/>
    </xf>
    <xf numFmtId="164" fontId="7" fillId="0" borderId="46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center" vertical="center" wrapText="1"/>
      <protection/>
    </xf>
    <xf numFmtId="164" fontId="7" fillId="0" borderId="50" xfId="59" applyNumberFormat="1" applyFont="1" applyBorder="1" applyAlignment="1">
      <alignment horizontal="center" vertical="center" wrapText="1"/>
      <protection/>
    </xf>
    <xf numFmtId="164" fontId="7" fillId="0" borderId="81" xfId="59" applyNumberFormat="1" applyFont="1" applyBorder="1" applyAlignment="1">
      <alignment horizontal="center" vertical="center" wrapText="1"/>
      <protection/>
    </xf>
    <xf numFmtId="164" fontId="36" fillId="0" borderId="0" xfId="59" applyNumberFormat="1" applyFont="1" applyAlignment="1">
      <alignment horizontal="center" vertical="center" wrapText="1"/>
      <protection/>
    </xf>
    <xf numFmtId="164" fontId="4" fillId="0" borderId="14" xfId="59" applyNumberFormat="1" applyFont="1" applyBorder="1" applyAlignment="1">
      <alignment horizontal="center" vertical="center" wrapText="1"/>
      <protection/>
    </xf>
    <xf numFmtId="164" fontId="7" fillId="0" borderId="15" xfId="59" applyNumberFormat="1" applyFont="1" applyBorder="1" applyAlignment="1">
      <alignment horizontal="left" vertical="center" wrapText="1" indent="1"/>
      <protection/>
    </xf>
    <xf numFmtId="1" fontId="13" fillId="35" borderId="15" xfId="59" applyNumberFormat="1" applyFont="1" applyFill="1" applyBorder="1" applyAlignment="1" applyProtection="1">
      <alignment vertical="center" wrapText="1"/>
      <protection/>
    </xf>
    <xf numFmtId="164" fontId="13" fillId="33" borderId="15" xfId="59" applyNumberFormat="1" applyFont="1" applyFill="1" applyBorder="1" applyAlignment="1" applyProtection="1">
      <alignment vertical="center" wrapText="1"/>
      <protection/>
    </xf>
    <xf numFmtId="164" fontId="13" fillId="33" borderId="17" xfId="59" applyNumberFormat="1" applyFont="1" applyFill="1" applyBorder="1" applyAlignment="1" applyProtection="1">
      <alignment vertical="center" wrapText="1"/>
      <protection/>
    </xf>
    <xf numFmtId="164" fontId="13" fillId="33" borderId="82" xfId="59" applyNumberFormat="1" applyFont="1" applyFill="1" applyBorder="1" applyAlignment="1">
      <alignment vertical="center" wrapText="1"/>
      <protection/>
    </xf>
    <xf numFmtId="164" fontId="4" fillId="0" borderId="19" xfId="59" applyNumberFormat="1" applyFont="1" applyBorder="1" applyAlignment="1">
      <alignment horizontal="center" vertical="center" wrapText="1"/>
      <protection/>
    </xf>
    <xf numFmtId="164" fontId="13" fillId="0" borderId="20" xfId="59" applyNumberFormat="1" applyFont="1" applyBorder="1" applyAlignment="1" applyProtection="1">
      <alignment horizontal="left" vertical="center" wrapText="1" indent="1"/>
      <protection locked="0"/>
    </xf>
    <xf numFmtId="1" fontId="13" fillId="0" borderId="20" xfId="59" applyNumberFormat="1" applyFont="1" applyBorder="1" applyAlignment="1" applyProtection="1">
      <alignment vertical="center" wrapText="1"/>
      <protection locked="0"/>
    </xf>
    <xf numFmtId="164" fontId="13" fillId="0" borderId="20" xfId="59" applyNumberFormat="1" applyFont="1" applyBorder="1" applyAlignment="1" applyProtection="1">
      <alignment vertical="center" wrapText="1"/>
      <protection locked="0"/>
    </xf>
    <xf numFmtId="164" fontId="13" fillId="0" borderId="38" xfId="59" applyNumberFormat="1" applyFont="1" applyBorder="1" applyAlignment="1" applyProtection="1">
      <alignment vertical="center" wrapText="1"/>
      <protection locked="0"/>
    </xf>
    <xf numFmtId="164" fontId="13" fillId="33" borderId="83" xfId="59" applyNumberFormat="1" applyFont="1" applyFill="1" applyBorder="1" applyAlignment="1">
      <alignment vertical="center" wrapText="1"/>
      <protection/>
    </xf>
    <xf numFmtId="164" fontId="7" fillId="0" borderId="20" xfId="59" applyNumberFormat="1" applyFont="1" applyBorder="1" applyAlignment="1" applyProtection="1">
      <alignment horizontal="left" vertical="center" wrapText="1" indent="1"/>
      <protection/>
    </xf>
    <xf numFmtId="1" fontId="13" fillId="35" borderId="20" xfId="59" applyNumberFormat="1" applyFont="1" applyFill="1" applyBorder="1" applyAlignment="1" applyProtection="1">
      <alignment vertical="center" wrapText="1"/>
      <protection/>
    </xf>
    <xf numFmtId="164" fontId="13" fillId="33" borderId="20" xfId="59" applyNumberFormat="1" applyFont="1" applyFill="1" applyBorder="1" applyAlignment="1" applyProtection="1">
      <alignment vertical="center" wrapText="1"/>
      <protection/>
    </xf>
    <xf numFmtId="164" fontId="13" fillId="33" borderId="38" xfId="59" applyNumberFormat="1" applyFont="1" applyFill="1" applyBorder="1" applyAlignment="1" applyProtection="1">
      <alignment vertical="center" wrapText="1"/>
      <protection/>
    </xf>
    <xf numFmtId="164" fontId="4" fillId="0" borderId="11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left" vertical="center" wrapText="1" indent="1"/>
      <protection/>
    </xf>
    <xf numFmtId="1" fontId="13" fillId="35" borderId="50" xfId="59" applyNumberFormat="1" applyFont="1" applyFill="1" applyBorder="1" applyAlignment="1" applyProtection="1">
      <alignment vertical="center" wrapText="1"/>
      <protection/>
    </xf>
    <xf numFmtId="164" fontId="13" fillId="33" borderId="10" xfId="59" applyNumberFormat="1" applyFont="1" applyFill="1" applyBorder="1" applyAlignment="1" applyProtection="1">
      <alignment vertical="center" wrapText="1"/>
      <protection/>
    </xf>
    <xf numFmtId="164" fontId="13" fillId="33" borderId="50" xfId="59" applyNumberFormat="1" applyFont="1" applyFill="1" applyBorder="1" applyAlignment="1" applyProtection="1">
      <alignment vertical="center" wrapText="1"/>
      <protection/>
    </xf>
    <xf numFmtId="164" fontId="13" fillId="33" borderId="84" xfId="59" applyNumberFormat="1" applyFont="1" applyFill="1" applyBorder="1" applyAlignment="1">
      <alignment vertical="center" wrapText="1"/>
      <protection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9" fontId="13" fillId="0" borderId="37" xfId="67" applyFont="1" applyBorder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7" fillId="33" borderId="85" xfId="57" applyNumberFormat="1" applyFont="1" applyFill="1" applyBorder="1" applyAlignment="1" applyProtection="1">
      <alignment vertical="center" wrapText="1"/>
      <protection/>
    </xf>
    <xf numFmtId="164" fontId="7" fillId="33" borderId="50" xfId="57" applyNumberFormat="1" applyFont="1" applyFill="1" applyBorder="1" applyAlignment="1" applyProtection="1">
      <alignment vertical="center" wrapText="1"/>
      <protection/>
    </xf>
    <xf numFmtId="164" fontId="15" fillId="33" borderId="50" xfId="57" applyNumberFormat="1" applyFont="1" applyFill="1" applyBorder="1" applyAlignment="1" applyProtection="1">
      <alignment vertical="center" wrapText="1"/>
      <protection/>
    </xf>
    <xf numFmtId="9" fontId="7" fillId="38" borderId="34" xfId="57" applyNumberFormat="1" applyFont="1" applyFill="1" applyBorder="1">
      <alignment/>
      <protection/>
    </xf>
    <xf numFmtId="0" fontId="13" fillId="0" borderId="40" xfId="57" applyFont="1" applyFill="1" applyBorder="1" applyAlignment="1" applyProtection="1">
      <alignment horizontal="center" vertical="center" wrapText="1"/>
      <protection/>
    </xf>
    <xf numFmtId="164" fontId="7" fillId="33" borderId="50" xfId="57" applyNumberFormat="1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164" fontId="7" fillId="33" borderId="25" xfId="0" applyNumberFormat="1" applyFont="1" applyFill="1" applyBorder="1" applyAlignment="1">
      <alignment vertical="center" wrapText="1"/>
    </xf>
    <xf numFmtId="9" fontId="0" fillId="0" borderId="61" xfId="67" applyBorder="1" applyAlignment="1">
      <alignment vertical="center" wrapText="1"/>
    </xf>
    <xf numFmtId="9" fontId="0" fillId="0" borderId="43" xfId="67" applyBorder="1" applyAlignment="1">
      <alignment vertical="center" wrapText="1"/>
    </xf>
    <xf numFmtId="9" fontId="0" fillId="0" borderId="12" xfId="67" applyBorder="1" applyAlignment="1">
      <alignment vertical="center" wrapText="1"/>
    </xf>
    <xf numFmtId="9" fontId="0" fillId="33" borderId="12" xfId="67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164" fontId="13" fillId="38" borderId="37" xfId="0" applyNumberFormat="1" applyFont="1" applyFill="1" applyBorder="1" applyAlignment="1" applyProtection="1">
      <alignment vertical="center" wrapText="1"/>
      <protection/>
    </xf>
    <xf numFmtId="1" fontId="13" fillId="0" borderId="32" xfId="0" applyNumberFormat="1" applyFont="1" applyBorder="1" applyAlignment="1" applyProtection="1">
      <alignment vertical="center" wrapText="1"/>
      <protection locked="0"/>
    </xf>
    <xf numFmtId="164" fontId="13" fillId="38" borderId="39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9" fontId="13" fillId="0" borderId="43" xfId="0" applyNumberFormat="1" applyFont="1" applyBorder="1" applyAlignment="1" applyProtection="1">
      <alignment horizontal="right" vertical="center" wrapText="1" indent="1"/>
      <protection locked="0"/>
    </xf>
    <xf numFmtId="9" fontId="13" fillId="33" borderId="43" xfId="0" applyNumberFormat="1" applyFont="1" applyFill="1" applyBorder="1" applyAlignment="1" applyProtection="1">
      <alignment horizontal="right" vertical="center" wrapText="1" indent="1"/>
      <protection locked="0"/>
    </xf>
    <xf numFmtId="9" fontId="13" fillId="0" borderId="34" xfId="58" applyNumberFormat="1" applyFont="1" applyBorder="1" applyAlignment="1" applyProtection="1">
      <alignment horizontal="right" vertical="center"/>
      <protection locked="0"/>
    </xf>
    <xf numFmtId="9" fontId="13" fillId="33" borderId="34" xfId="58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9" fontId="0" fillId="0" borderId="37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9" fontId="0" fillId="0" borderId="39" xfId="0" applyNumberFormat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vertical="center" wrapText="1"/>
    </xf>
    <xf numFmtId="183" fontId="13" fillId="0" borderId="17" xfId="58" applyNumberFormat="1" applyFont="1" applyBorder="1" applyAlignment="1" applyProtection="1">
      <alignment horizontal="right" vertical="center"/>
      <protection locked="0"/>
    </xf>
    <xf numFmtId="183" fontId="13" fillId="0" borderId="38" xfId="58" applyNumberFormat="1" applyFont="1" applyBorder="1" applyAlignment="1" applyProtection="1">
      <alignment horizontal="right" vertical="center"/>
      <protection locked="0"/>
    </xf>
    <xf numFmtId="183" fontId="13" fillId="0" borderId="48" xfId="58" applyNumberFormat="1" applyFont="1" applyBorder="1" applyAlignment="1" applyProtection="1">
      <alignment horizontal="right" vertical="center"/>
      <protection locked="0"/>
    </xf>
    <xf numFmtId="183" fontId="15" fillId="33" borderId="50" xfId="58" applyNumberFormat="1" applyFont="1" applyFill="1" applyBorder="1" applyAlignment="1">
      <alignment vertical="center"/>
      <protection/>
    </xf>
    <xf numFmtId="183" fontId="13" fillId="0" borderId="47" xfId="58" applyNumberFormat="1" applyFont="1" applyFill="1" applyBorder="1" applyAlignment="1" applyProtection="1">
      <alignment vertical="center"/>
      <protection locked="0"/>
    </xf>
    <xf numFmtId="183" fontId="13" fillId="0" borderId="48" xfId="58" applyNumberFormat="1" applyFont="1" applyFill="1" applyBorder="1" applyAlignment="1" applyProtection="1">
      <alignment vertical="center"/>
      <protection locked="0"/>
    </xf>
    <xf numFmtId="183" fontId="13" fillId="0" borderId="47" xfId="58" applyNumberFormat="1" applyFont="1" applyBorder="1" applyAlignment="1" applyProtection="1">
      <alignment vertical="center"/>
      <protection locked="0"/>
    </xf>
    <xf numFmtId="183" fontId="13" fillId="0" borderId="38" xfId="58" applyNumberFormat="1" applyFont="1" applyBorder="1" applyAlignment="1" applyProtection="1">
      <alignment vertical="center"/>
      <protection locked="0"/>
    </xf>
    <xf numFmtId="183" fontId="15" fillId="33" borderId="38" xfId="58" applyNumberFormat="1" applyFont="1" applyFill="1" applyBorder="1" applyAlignment="1">
      <alignment vertical="center"/>
      <protection/>
    </xf>
    <xf numFmtId="183" fontId="13" fillId="0" borderId="48" xfId="58" applyNumberFormat="1" applyFont="1" applyBorder="1" applyAlignment="1" applyProtection="1">
      <alignment vertical="center"/>
      <protection locked="0"/>
    </xf>
    <xf numFmtId="183" fontId="15" fillId="33" borderId="50" xfId="58" applyNumberFormat="1" applyFont="1" applyFill="1" applyBorder="1" applyAlignment="1" applyProtection="1">
      <alignment vertical="center"/>
      <protection/>
    </xf>
    <xf numFmtId="183" fontId="15" fillId="33" borderId="17" xfId="58" applyNumberFormat="1" applyFont="1" applyFill="1" applyBorder="1" applyAlignment="1" applyProtection="1">
      <alignment vertical="center"/>
      <protection/>
    </xf>
    <xf numFmtId="183" fontId="15" fillId="33" borderId="52" xfId="58" applyNumberFormat="1" applyFont="1" applyFill="1" applyBorder="1" applyAlignment="1" applyProtection="1">
      <alignment vertical="center"/>
      <protection/>
    </xf>
    <xf numFmtId="183" fontId="15" fillId="33" borderId="85" xfId="58" applyNumberFormat="1" applyFont="1" applyFill="1" applyBorder="1" applyAlignment="1" applyProtection="1">
      <alignment vertical="center"/>
      <protection/>
    </xf>
    <xf numFmtId="183" fontId="15" fillId="33" borderId="54" xfId="58" applyNumberFormat="1" applyFont="1" applyFill="1" applyBorder="1" applyAlignment="1" applyProtection="1">
      <alignment vertical="center"/>
      <protection/>
    </xf>
    <xf numFmtId="9" fontId="13" fillId="0" borderId="37" xfId="58" applyNumberFormat="1" applyFont="1" applyBorder="1" applyAlignment="1" applyProtection="1">
      <alignment horizontal="right" vertical="center"/>
      <protection locked="0"/>
    </xf>
    <xf numFmtId="9" fontId="13" fillId="0" borderId="53" xfId="58" applyNumberFormat="1" applyFont="1" applyBorder="1" applyAlignment="1" applyProtection="1">
      <alignment horizontal="right" vertical="center"/>
      <protection locked="0"/>
    </xf>
    <xf numFmtId="164" fontId="13" fillId="0" borderId="24" xfId="0" applyNumberFormat="1" applyFont="1" applyBorder="1" applyAlignment="1">
      <alignment vertical="center" wrapText="1"/>
    </xf>
    <xf numFmtId="9" fontId="13" fillId="0" borderId="39" xfId="67" applyFont="1" applyBorder="1" applyAlignment="1">
      <alignment vertical="center" wrapText="1"/>
    </xf>
    <xf numFmtId="164" fontId="13" fillId="33" borderId="29" xfId="0" applyNumberFormat="1" applyFont="1" applyFill="1" applyBorder="1" applyAlignment="1" applyProtection="1">
      <alignment horizontal="right" vertical="center" wrapText="1"/>
      <protection/>
    </xf>
    <xf numFmtId="164" fontId="13" fillId="0" borderId="19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183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164" fontId="4" fillId="0" borderId="17" xfId="57" applyNumberFormat="1" applyFont="1" applyBorder="1" applyAlignment="1" applyProtection="1">
      <alignment horizontal="center" vertical="center"/>
      <protection locked="0"/>
    </xf>
    <xf numFmtId="164" fontId="4" fillId="0" borderId="26" xfId="57" applyNumberFormat="1" applyFont="1" applyBorder="1" applyAlignment="1" applyProtection="1">
      <alignment horizontal="center" vertical="center"/>
      <protection locked="0"/>
    </xf>
    <xf numFmtId="164" fontId="4" fillId="0" borderId="78" xfId="57" applyNumberFormat="1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78" xfId="0" applyFont="1" applyFill="1" applyBorder="1" applyAlignment="1" quotePrefix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  <protection/>
    </xf>
    <xf numFmtId="0" fontId="4" fillId="0" borderId="87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 quotePrefix="1">
      <alignment horizontal="left" vertical="center"/>
      <protection locked="0"/>
    </xf>
    <xf numFmtId="0" fontId="4" fillId="0" borderId="87" xfId="0" applyFont="1" applyFill="1" applyBorder="1" applyAlignment="1" applyProtection="1" quotePrefix="1">
      <alignment horizontal="left" vertical="center"/>
      <protection locked="0"/>
    </xf>
    <xf numFmtId="0" fontId="4" fillId="0" borderId="36" xfId="0" applyFont="1" applyFill="1" applyBorder="1" applyAlignment="1" applyProtection="1" quotePrefix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right" vertical="center"/>
    </xf>
    <xf numFmtId="0" fontId="5" fillId="0" borderId="0" xfId="58" applyFont="1" applyBorder="1" applyAlignment="1">
      <alignment horizontal="right"/>
      <protection/>
    </xf>
    <xf numFmtId="0" fontId="4" fillId="0" borderId="52" xfId="58" applyFont="1" applyBorder="1" applyAlignment="1">
      <alignment horizontal="center" vertical="center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55" xfId="58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 wrapText="1"/>
      <protection/>
    </xf>
    <xf numFmtId="0" fontId="4" fillId="0" borderId="41" xfId="58" applyFont="1" applyBorder="1" applyAlignment="1" quotePrefix="1">
      <alignment horizontal="center" vertical="center" wrapText="1"/>
      <protection/>
    </xf>
    <xf numFmtId="0" fontId="4" fillId="0" borderId="28" xfId="58" applyFont="1" applyBorder="1" applyAlignment="1" quotePrefix="1">
      <alignment horizontal="center" vertical="center" wrapText="1"/>
      <protection/>
    </xf>
    <xf numFmtId="0" fontId="4" fillId="0" borderId="42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85" xfId="58" applyFont="1" applyBorder="1" applyAlignment="1">
      <alignment horizontal="center" vertical="center"/>
      <protection/>
    </xf>
    <xf numFmtId="0" fontId="4" fillId="0" borderId="54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164" fontId="32" fillId="0" borderId="14" xfId="60" applyNumberFormat="1" applyFont="1" applyBorder="1" applyAlignment="1">
      <alignment horizontal="center" vertical="center" wrapText="1"/>
      <protection/>
    </xf>
    <xf numFmtId="164" fontId="32" fillId="0" borderId="19" xfId="60" applyNumberFormat="1" applyFont="1" applyBorder="1" applyAlignment="1">
      <alignment horizontal="center" vertical="center" wrapText="1"/>
      <protection/>
    </xf>
    <xf numFmtId="164" fontId="32" fillId="0" borderId="15" xfId="60" applyNumberFormat="1" applyFont="1" applyBorder="1" applyAlignment="1">
      <alignment horizontal="center" vertical="center"/>
      <protection/>
    </xf>
    <xf numFmtId="164" fontId="32" fillId="0" borderId="20" xfId="60" applyNumberFormat="1" applyFont="1" applyBorder="1" applyAlignment="1">
      <alignment horizontal="center" vertical="center"/>
      <protection/>
    </xf>
    <xf numFmtId="164" fontId="32" fillId="0" borderId="15" xfId="60" applyNumberFormat="1" applyFont="1" applyBorder="1" applyAlignment="1">
      <alignment horizontal="center" vertical="center" wrapText="1"/>
      <protection/>
    </xf>
    <xf numFmtId="164" fontId="32" fillId="0" borderId="20" xfId="60" applyNumberFormat="1" applyFont="1" applyBorder="1" applyAlignment="1">
      <alignment horizontal="center" vertical="center" wrapText="1"/>
      <protection/>
    </xf>
    <xf numFmtId="164" fontId="4" fillId="0" borderId="42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 wrapText="1"/>
      <protection/>
    </xf>
    <xf numFmtId="164" fontId="4" fillId="0" borderId="41" xfId="59" applyNumberFormat="1" applyFont="1" applyBorder="1" applyAlignment="1">
      <alignment horizontal="center" vertical="center" wrapText="1"/>
      <protection/>
    </xf>
    <xf numFmtId="164" fontId="4" fillId="0" borderId="28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minta" xfId="58"/>
    <cellStyle name="Normál_Több éves kötelezettségek" xfId="59"/>
    <cellStyle name="Normál_törv. észrevétel táblá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6" sqref="D16"/>
    </sheetView>
  </sheetViews>
  <sheetFormatPr defaultColWidth="10.625" defaultRowHeight="12.75"/>
  <cols>
    <col min="1" max="1" width="10.125" style="343" customWidth="1"/>
    <col min="2" max="2" width="8.875" style="344" customWidth="1"/>
    <col min="3" max="3" width="12.50390625" style="345" customWidth="1"/>
    <col min="4" max="4" width="50.50390625" style="346" bestFit="1" customWidth="1"/>
    <col min="5" max="16384" width="10.625" style="346" customWidth="1"/>
  </cols>
  <sheetData>
    <row r="1" ht="12.75">
      <c r="D1" s="368" t="s">
        <v>202</v>
      </c>
    </row>
    <row r="4" spans="1:5" s="348" customFormat="1" ht="18">
      <c r="A4" s="347" t="s">
        <v>284</v>
      </c>
      <c r="B4" s="347"/>
      <c r="C4" s="347"/>
      <c r="D4" s="347"/>
      <c r="E4" s="347"/>
    </row>
    <row r="5" ht="13.5" thickBot="1"/>
    <row r="6" spans="1:8" s="344" customFormat="1" ht="14.25" thickBot="1" thickTop="1">
      <c r="A6" s="349" t="s">
        <v>203</v>
      </c>
      <c r="B6" s="350" t="s">
        <v>204</v>
      </c>
      <c r="C6" s="351" t="s">
        <v>205</v>
      </c>
      <c r="D6" s="352" t="s">
        <v>206</v>
      </c>
      <c r="H6" s="346"/>
    </row>
    <row r="7" spans="1:8" s="344" customFormat="1" ht="13.5" thickTop="1">
      <c r="A7" s="353"/>
      <c r="B7" s="354"/>
      <c r="C7" s="355"/>
      <c r="D7" s="356"/>
      <c r="H7" s="346"/>
    </row>
    <row r="8" spans="1:8" s="344" customFormat="1" ht="12.75">
      <c r="A8" s="353"/>
      <c r="B8" s="354"/>
      <c r="C8" s="355"/>
      <c r="D8" s="356"/>
      <c r="H8" s="346"/>
    </row>
    <row r="9" spans="1:4" ht="12.75">
      <c r="A9" s="357">
        <v>1</v>
      </c>
      <c r="B9" s="358"/>
      <c r="C9" s="359"/>
      <c r="D9" s="360" t="s">
        <v>207</v>
      </c>
    </row>
    <row r="10" spans="1:4" ht="12.75">
      <c r="A10" s="357"/>
      <c r="B10" s="358">
        <v>1</v>
      </c>
      <c r="C10" s="359"/>
      <c r="D10" s="360" t="s">
        <v>208</v>
      </c>
    </row>
    <row r="11" spans="1:4" ht="12.75">
      <c r="A11" s="357"/>
      <c r="B11" s="358">
        <v>2</v>
      </c>
      <c r="C11" s="359"/>
      <c r="D11" s="360" t="s">
        <v>83</v>
      </c>
    </row>
    <row r="12" spans="1:4" ht="12.75">
      <c r="A12" s="357"/>
      <c r="B12" s="358">
        <v>3</v>
      </c>
      <c r="C12" s="359"/>
      <c r="D12" s="360" t="s">
        <v>194</v>
      </c>
    </row>
    <row r="13" spans="1:4" ht="12.75">
      <c r="A13" s="357"/>
      <c r="B13" s="358">
        <v>4</v>
      </c>
      <c r="C13" s="359"/>
      <c r="D13" s="360" t="s">
        <v>84</v>
      </c>
    </row>
    <row r="14" spans="1:4" ht="12.75">
      <c r="A14" s="357"/>
      <c r="B14" s="358">
        <v>5</v>
      </c>
      <c r="C14" s="359"/>
      <c r="D14" s="360" t="s">
        <v>168</v>
      </c>
    </row>
    <row r="15" spans="1:4" ht="12.75">
      <c r="A15" s="357"/>
      <c r="B15" s="358"/>
      <c r="C15" s="359"/>
      <c r="D15" s="360"/>
    </row>
    <row r="16" spans="1:4" ht="12.75">
      <c r="A16" s="357"/>
      <c r="B16" s="358"/>
      <c r="C16" s="359"/>
      <c r="D16" s="360"/>
    </row>
    <row r="17" spans="1:4" ht="12.75">
      <c r="A17" s="357"/>
      <c r="B17" s="358"/>
      <c r="C17" s="359"/>
      <c r="D17" s="360"/>
    </row>
    <row r="18" spans="1:4" ht="12.75">
      <c r="A18" s="357"/>
      <c r="B18" s="358"/>
      <c r="C18" s="359"/>
      <c r="D18" s="360"/>
    </row>
    <row r="19" spans="1:4" ht="12.75">
      <c r="A19" s="357"/>
      <c r="B19" s="358"/>
      <c r="C19" s="359"/>
      <c r="D19" s="360"/>
    </row>
    <row r="20" spans="1:4" ht="12.75">
      <c r="A20" s="357"/>
      <c r="B20" s="358"/>
      <c r="C20" s="359"/>
      <c r="D20" s="361" t="s">
        <v>52</v>
      </c>
    </row>
    <row r="21" spans="1:4" ht="12.75">
      <c r="A21" s="357"/>
      <c r="B21" s="358"/>
      <c r="C21" s="359">
        <v>1</v>
      </c>
      <c r="D21" s="362" t="s">
        <v>53</v>
      </c>
    </row>
    <row r="22" spans="1:4" ht="12.75">
      <c r="A22" s="357"/>
      <c r="B22" s="358"/>
      <c r="C22" s="359">
        <v>2</v>
      </c>
      <c r="D22" s="363" t="s">
        <v>209</v>
      </c>
    </row>
    <row r="23" spans="1:4" ht="12.75">
      <c r="A23" s="357"/>
      <c r="B23" s="358"/>
      <c r="C23" s="359">
        <v>3</v>
      </c>
      <c r="D23" s="363" t="s">
        <v>60</v>
      </c>
    </row>
    <row r="24" spans="1:4" ht="12.75">
      <c r="A24" s="357"/>
      <c r="B24" s="358"/>
      <c r="C24" s="359">
        <v>4</v>
      </c>
      <c r="D24" s="363" t="s">
        <v>124</v>
      </c>
    </row>
    <row r="25" spans="1:4" ht="12.75">
      <c r="A25" s="357"/>
      <c r="B25" s="358"/>
      <c r="C25" s="359">
        <v>5</v>
      </c>
      <c r="D25" s="363" t="s">
        <v>186</v>
      </c>
    </row>
    <row r="26" spans="1:4" ht="12.75">
      <c r="A26" s="357"/>
      <c r="B26" s="358"/>
      <c r="C26" s="359">
        <v>6</v>
      </c>
      <c r="D26" s="363" t="s">
        <v>110</v>
      </c>
    </row>
    <row r="27" spans="1:4" ht="12.75">
      <c r="A27" s="357"/>
      <c r="B27" s="358"/>
      <c r="C27" s="359">
        <v>7</v>
      </c>
      <c r="D27" s="363" t="s">
        <v>69</v>
      </c>
    </row>
    <row r="28" spans="1:4" ht="12.75">
      <c r="A28" s="357"/>
      <c r="B28" s="358"/>
      <c r="C28" s="359">
        <v>8</v>
      </c>
      <c r="D28" s="363" t="s">
        <v>82</v>
      </c>
    </row>
    <row r="29" spans="1:4" ht="12.75">
      <c r="A29" s="357"/>
      <c r="B29" s="358"/>
      <c r="C29" s="359"/>
      <c r="D29" s="361" t="s">
        <v>70</v>
      </c>
    </row>
    <row r="30" spans="1:4" ht="12.75">
      <c r="A30" s="357"/>
      <c r="B30" s="358"/>
      <c r="C30" s="359">
        <v>9</v>
      </c>
      <c r="D30" s="363" t="s">
        <v>71</v>
      </c>
    </row>
    <row r="31" spans="1:4" ht="12.75">
      <c r="A31" s="357"/>
      <c r="B31" s="358"/>
      <c r="C31" s="359">
        <v>10</v>
      </c>
      <c r="D31" s="363" t="s">
        <v>75</v>
      </c>
    </row>
    <row r="32" spans="1:4" ht="12.75">
      <c r="A32" s="357"/>
      <c r="B32" s="358"/>
      <c r="C32" s="359">
        <v>11</v>
      </c>
      <c r="D32" s="363" t="s">
        <v>42</v>
      </c>
    </row>
    <row r="33" spans="1:4" ht="12.75">
      <c r="A33" s="357"/>
      <c r="B33" s="358"/>
      <c r="C33" s="359">
        <v>12</v>
      </c>
      <c r="D33" s="363" t="s">
        <v>160</v>
      </c>
    </row>
    <row r="34" spans="1:4" ht="12.75">
      <c r="A34" s="357"/>
      <c r="B34" s="358"/>
      <c r="C34" s="359">
        <v>13</v>
      </c>
      <c r="D34" s="363" t="s">
        <v>161</v>
      </c>
    </row>
    <row r="35" spans="1:4" ht="12.75">
      <c r="A35" s="357"/>
      <c r="B35" s="358"/>
      <c r="C35" s="359">
        <v>14</v>
      </c>
      <c r="D35" s="363" t="s">
        <v>112</v>
      </c>
    </row>
    <row r="36" spans="1:4" ht="12.75">
      <c r="A36" s="357"/>
      <c r="B36" s="358"/>
      <c r="C36" s="359">
        <v>15</v>
      </c>
      <c r="D36" s="363" t="s">
        <v>174</v>
      </c>
    </row>
    <row r="37" spans="1:4" ht="13.5" thickBot="1">
      <c r="A37" s="364"/>
      <c r="B37" s="365"/>
      <c r="C37" s="366"/>
      <c r="D37" s="367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3">
      <selection activeCell="D32" sqref="D32"/>
    </sheetView>
  </sheetViews>
  <sheetFormatPr defaultColWidth="9.00390625" defaultRowHeight="12.75"/>
  <cols>
    <col min="1" max="1" width="6.50390625" style="75" customWidth="1"/>
    <col min="2" max="2" width="51.125" style="75" customWidth="1"/>
    <col min="3" max="5" width="16.00390625" style="74" customWidth="1"/>
    <col min="6" max="6" width="11.625" style="74" customWidth="1"/>
    <col min="7" max="16384" width="9.375" style="74" customWidth="1"/>
  </cols>
  <sheetData>
    <row r="1" spans="1:5" s="70" customFormat="1" ht="29.25" customHeight="1">
      <c r="A1" s="69" t="s">
        <v>395</v>
      </c>
      <c r="B1" s="76"/>
      <c r="C1" s="77"/>
      <c r="D1" s="77"/>
      <c r="E1" s="77"/>
    </row>
    <row r="2" spans="1:5" s="73" customFormat="1" ht="32.25" customHeight="1">
      <c r="A2" s="78" t="s">
        <v>141</v>
      </c>
      <c r="B2" s="79"/>
      <c r="C2" s="78"/>
      <c r="D2" s="78"/>
      <c r="E2" s="78"/>
    </row>
    <row r="3" spans="1:5" s="73" customFormat="1" ht="35.25" customHeight="1">
      <c r="A3" s="71"/>
      <c r="B3" s="79" t="s">
        <v>281</v>
      </c>
      <c r="C3" s="72"/>
      <c r="D3" s="71"/>
      <c r="E3" s="71"/>
    </row>
    <row r="4" spans="3:5" ht="13.5" customHeight="1" thickBot="1">
      <c r="C4" s="75"/>
      <c r="D4" s="598" t="s">
        <v>49</v>
      </c>
      <c r="E4" s="598"/>
    </row>
    <row r="5" spans="1:6" s="80" customFormat="1" ht="28.5" customHeight="1">
      <c r="A5" s="603" t="s">
        <v>103</v>
      </c>
      <c r="B5" s="605" t="s">
        <v>87</v>
      </c>
      <c r="C5" s="132" t="s">
        <v>139</v>
      </c>
      <c r="D5" s="132" t="s">
        <v>140</v>
      </c>
      <c r="E5" s="607" t="s">
        <v>135</v>
      </c>
      <c r="F5" s="601" t="s">
        <v>197</v>
      </c>
    </row>
    <row r="6" spans="1:6" s="80" customFormat="1" ht="13.5" thickBot="1">
      <c r="A6" s="604"/>
      <c r="B6" s="606"/>
      <c r="C6" s="599" t="s">
        <v>138</v>
      </c>
      <c r="D6" s="600"/>
      <c r="E6" s="608"/>
      <c r="F6" s="602"/>
    </row>
    <row r="7" spans="1:6" s="81" customFormat="1" ht="15" customHeight="1">
      <c r="A7" s="85">
        <v>1</v>
      </c>
      <c r="B7" s="135" t="s">
        <v>89</v>
      </c>
      <c r="C7" s="161">
        <v>14052</v>
      </c>
      <c r="D7" s="161">
        <v>14790</v>
      </c>
      <c r="E7" s="525">
        <v>14454</v>
      </c>
      <c r="F7" s="511">
        <f aca="true" t="shared" si="0" ref="F7:F15">E7/D7</f>
        <v>0.9772819472616633</v>
      </c>
    </row>
    <row r="8" spans="1:6" s="81" customFormat="1" ht="15" customHeight="1">
      <c r="A8" s="86">
        <v>2</v>
      </c>
      <c r="B8" s="136" t="s">
        <v>90</v>
      </c>
      <c r="C8" s="162">
        <v>3593</v>
      </c>
      <c r="D8" s="162">
        <v>3197</v>
      </c>
      <c r="E8" s="526">
        <v>3194</v>
      </c>
      <c r="F8" s="540">
        <f t="shared" si="0"/>
        <v>0.9990616202690021</v>
      </c>
    </row>
    <row r="9" spans="1:6" s="81" customFormat="1" ht="15" customHeight="1">
      <c r="A9" s="86">
        <v>3</v>
      </c>
      <c r="B9" s="136" t="s">
        <v>146</v>
      </c>
      <c r="C9" s="162">
        <v>23781</v>
      </c>
      <c r="D9" s="162">
        <v>25921</v>
      </c>
      <c r="E9" s="526">
        <v>23868</v>
      </c>
      <c r="F9" s="540">
        <f t="shared" si="0"/>
        <v>0.9207978087265152</v>
      </c>
    </row>
    <row r="10" spans="1:6" s="81" customFormat="1" ht="15" customHeight="1">
      <c r="A10" s="86">
        <v>4</v>
      </c>
      <c r="B10" s="136" t="s">
        <v>278</v>
      </c>
      <c r="C10" s="162">
        <v>18529</v>
      </c>
      <c r="D10" s="162">
        <v>16729</v>
      </c>
      <c r="E10" s="526">
        <v>22161</v>
      </c>
      <c r="F10" s="540">
        <f t="shared" si="0"/>
        <v>1.3247056010520653</v>
      </c>
    </row>
    <row r="11" spans="1:6" s="81" customFormat="1" ht="15" customHeight="1">
      <c r="A11" s="86">
        <v>5</v>
      </c>
      <c r="B11" s="136" t="s">
        <v>279</v>
      </c>
      <c r="C11" s="162">
        <v>8846</v>
      </c>
      <c r="D11" s="162">
        <v>11810</v>
      </c>
      <c r="E11" s="526">
        <v>11325</v>
      </c>
      <c r="F11" s="540">
        <f t="shared" si="0"/>
        <v>0.9589331075359865</v>
      </c>
    </row>
    <row r="12" spans="1:6" s="81" customFormat="1" ht="15" customHeight="1">
      <c r="A12" s="86">
        <v>6</v>
      </c>
      <c r="B12" s="136" t="s">
        <v>120</v>
      </c>
      <c r="C12" s="162">
        <v>4091</v>
      </c>
      <c r="D12" s="162">
        <v>17532</v>
      </c>
      <c r="E12" s="526">
        <v>17505</v>
      </c>
      <c r="F12" s="540">
        <f t="shared" si="0"/>
        <v>0.9984599589322382</v>
      </c>
    </row>
    <row r="13" spans="1:6" s="81" customFormat="1" ht="15" customHeight="1" thickBot="1">
      <c r="A13" s="87">
        <v>7</v>
      </c>
      <c r="B13" s="137" t="s">
        <v>142</v>
      </c>
      <c r="C13" s="163">
        <v>4826</v>
      </c>
      <c r="D13" s="163">
        <v>1001</v>
      </c>
      <c r="E13" s="527">
        <v>1001</v>
      </c>
      <c r="F13" s="541">
        <f t="shared" si="0"/>
        <v>1</v>
      </c>
    </row>
    <row r="14" spans="1:6" s="82" customFormat="1" ht="18" customHeight="1" thickBot="1">
      <c r="A14" s="88">
        <v>8</v>
      </c>
      <c r="B14" s="138" t="s">
        <v>177</v>
      </c>
      <c r="C14" s="133">
        <f>SUM(C7:C13)</f>
        <v>77718</v>
      </c>
      <c r="D14" s="133">
        <f>SUM(D7:D13)</f>
        <v>90980</v>
      </c>
      <c r="E14" s="528">
        <f>SUM(E7:E13)</f>
        <v>93508</v>
      </c>
      <c r="F14" s="512">
        <f t="shared" si="0"/>
        <v>1.0277863266652012</v>
      </c>
    </row>
    <row r="15" spans="1:6" s="82" customFormat="1" ht="18" customHeight="1">
      <c r="A15" s="89">
        <v>9</v>
      </c>
      <c r="B15" s="139" t="s">
        <v>113</v>
      </c>
      <c r="C15" s="283">
        <v>1192</v>
      </c>
      <c r="D15" s="283">
        <v>19767</v>
      </c>
      <c r="E15" s="529">
        <v>13582</v>
      </c>
      <c r="F15" s="511">
        <f t="shared" si="0"/>
        <v>0.6871047705772246</v>
      </c>
    </row>
    <row r="16" spans="1:6" s="82" customFormat="1" ht="18" customHeight="1" thickBot="1">
      <c r="A16" s="90">
        <v>10</v>
      </c>
      <c r="B16" s="140" t="s">
        <v>282</v>
      </c>
      <c r="C16" s="284"/>
      <c r="D16" s="284"/>
      <c r="E16" s="530"/>
      <c r="F16" s="541"/>
    </row>
    <row r="17" spans="1:6" s="82" customFormat="1" ht="18" customHeight="1" thickBot="1">
      <c r="A17" s="88">
        <v>11</v>
      </c>
      <c r="B17" s="138" t="s">
        <v>147</v>
      </c>
      <c r="C17" s="133">
        <f>C15+C16</f>
        <v>1192</v>
      </c>
      <c r="D17" s="133">
        <f>D15+D16</f>
        <v>19767</v>
      </c>
      <c r="E17" s="528">
        <f>E15+E16</f>
        <v>13582</v>
      </c>
      <c r="F17" s="512">
        <f>E17/D17</f>
        <v>0.6871047705772246</v>
      </c>
    </row>
    <row r="18" spans="1:6" s="82" customFormat="1" ht="18" customHeight="1" thickBot="1">
      <c r="A18" s="88">
        <v>12</v>
      </c>
      <c r="B18" s="138" t="s">
        <v>148</v>
      </c>
      <c r="C18" s="133">
        <f>C14+C17</f>
        <v>78910</v>
      </c>
      <c r="D18" s="133">
        <f>D14+D17</f>
        <v>110747</v>
      </c>
      <c r="E18" s="528">
        <f>E14+E17</f>
        <v>107090</v>
      </c>
      <c r="F18" s="512">
        <f>E18/D18</f>
        <v>0.9669787894931691</v>
      </c>
    </row>
    <row r="19" spans="1:6" s="81" customFormat="1" ht="15" customHeight="1">
      <c r="A19" s="91">
        <v>13</v>
      </c>
      <c r="B19" s="141" t="s">
        <v>143</v>
      </c>
      <c r="C19" s="134">
        <v>200</v>
      </c>
      <c r="D19" s="134">
        <v>3194</v>
      </c>
      <c r="E19" s="531"/>
      <c r="F19" s="511">
        <f>E19/D19</f>
        <v>0</v>
      </c>
    </row>
    <row r="20" spans="1:6" s="81" customFormat="1" ht="15" customHeight="1" thickBot="1">
      <c r="A20" s="86">
        <v>14</v>
      </c>
      <c r="B20" s="136" t="s">
        <v>150</v>
      </c>
      <c r="C20" s="259"/>
      <c r="D20" s="259"/>
      <c r="E20" s="532">
        <v>143</v>
      </c>
      <c r="F20" s="541"/>
    </row>
    <row r="21" spans="1:6" s="83" customFormat="1" ht="19.5" customHeight="1" thickBot="1">
      <c r="A21" s="143">
        <v>15</v>
      </c>
      <c r="B21" s="144" t="s">
        <v>149</v>
      </c>
      <c r="C21" s="145">
        <f>C18+C19+C20</f>
        <v>79110</v>
      </c>
      <c r="D21" s="145">
        <f>D18+D19+D20</f>
        <v>113941</v>
      </c>
      <c r="E21" s="533">
        <f>E18+E19+E20</f>
        <v>107233</v>
      </c>
      <c r="F21" s="512">
        <f aca="true" t="shared" si="1" ref="F21:F29">E21/D21</f>
        <v>0.9411274255974583</v>
      </c>
    </row>
    <row r="22" spans="1:6" s="81" customFormat="1" ht="15" customHeight="1">
      <c r="A22" s="86">
        <v>16</v>
      </c>
      <c r="B22" s="136" t="s">
        <v>53</v>
      </c>
      <c r="C22" s="130">
        <v>1417</v>
      </c>
      <c r="D22" s="130">
        <v>2156</v>
      </c>
      <c r="E22" s="532">
        <v>2405</v>
      </c>
      <c r="F22" s="511">
        <f t="shared" si="1"/>
        <v>1.115491651205937</v>
      </c>
    </row>
    <row r="23" spans="1:6" s="81" customFormat="1" ht="15" customHeight="1">
      <c r="A23" s="86">
        <v>17</v>
      </c>
      <c r="B23" s="136" t="s">
        <v>178</v>
      </c>
      <c r="C23" s="130">
        <v>50428</v>
      </c>
      <c r="D23" s="130">
        <v>47948</v>
      </c>
      <c r="E23" s="532">
        <v>47213</v>
      </c>
      <c r="F23" s="540">
        <f t="shared" si="1"/>
        <v>0.9846708934679236</v>
      </c>
    </row>
    <row r="24" spans="1:6" s="81" customFormat="1" ht="15" customHeight="1">
      <c r="A24" s="86">
        <v>18</v>
      </c>
      <c r="B24" s="142" t="s">
        <v>145</v>
      </c>
      <c r="C24" s="130">
        <v>5737</v>
      </c>
      <c r="D24" s="130">
        <v>11252</v>
      </c>
      <c r="E24" s="532">
        <v>11446</v>
      </c>
      <c r="F24" s="540">
        <f t="shared" si="1"/>
        <v>1.0172413793103448</v>
      </c>
    </row>
    <row r="25" spans="1:6" s="81" customFormat="1" ht="15" customHeight="1">
      <c r="A25" s="86">
        <v>19</v>
      </c>
      <c r="B25" s="261" t="s">
        <v>151</v>
      </c>
      <c r="C25" s="130">
        <v>2100</v>
      </c>
      <c r="D25" s="130">
        <v>2100</v>
      </c>
      <c r="E25" s="532">
        <v>2095</v>
      </c>
      <c r="F25" s="540">
        <f t="shared" si="1"/>
        <v>0.9976190476190476</v>
      </c>
    </row>
    <row r="26" spans="1:6" s="81" customFormat="1" ht="15" customHeight="1">
      <c r="A26" s="86">
        <v>20</v>
      </c>
      <c r="B26" s="136" t="s">
        <v>179</v>
      </c>
      <c r="C26" s="130">
        <v>21343</v>
      </c>
      <c r="D26" s="130">
        <v>50939</v>
      </c>
      <c r="E26" s="532">
        <v>51187</v>
      </c>
      <c r="F26" s="540">
        <f t="shared" si="1"/>
        <v>1.0048685682875595</v>
      </c>
    </row>
    <row r="27" spans="1:6" s="81" customFormat="1" ht="15" customHeight="1" thickBot="1">
      <c r="A27" s="87">
        <v>21</v>
      </c>
      <c r="B27" s="232" t="s">
        <v>152</v>
      </c>
      <c r="C27" s="131">
        <v>15920</v>
      </c>
      <c r="D27" s="131">
        <v>39431</v>
      </c>
      <c r="E27" s="534">
        <v>39431</v>
      </c>
      <c r="F27" s="541">
        <f t="shared" si="1"/>
        <v>1</v>
      </c>
    </row>
    <row r="28" spans="1:6" s="81" customFormat="1" ht="15" customHeight="1" thickBot="1">
      <c r="A28" s="88">
        <v>22</v>
      </c>
      <c r="B28" s="138" t="s">
        <v>180</v>
      </c>
      <c r="C28" s="164">
        <f>C22+C23+C24+C26</f>
        <v>78925</v>
      </c>
      <c r="D28" s="164">
        <f>D22+D23+D24+D26</f>
        <v>112295</v>
      </c>
      <c r="E28" s="535">
        <f>E22+E23+E24+E26</f>
        <v>112251</v>
      </c>
      <c r="F28" s="512">
        <f t="shared" si="1"/>
        <v>0.999608174896478</v>
      </c>
    </row>
    <row r="29" spans="1:6" s="81" customFormat="1" ht="15" customHeight="1">
      <c r="A29" s="91">
        <v>23</v>
      </c>
      <c r="B29" s="141" t="s">
        <v>104</v>
      </c>
      <c r="C29" s="134">
        <v>185</v>
      </c>
      <c r="D29" s="134">
        <v>185</v>
      </c>
      <c r="E29" s="531">
        <v>265</v>
      </c>
      <c r="F29" s="511">
        <f t="shared" si="1"/>
        <v>1.4324324324324325</v>
      </c>
    </row>
    <row r="30" spans="1:6" s="81" customFormat="1" ht="15" customHeight="1" thickBot="1">
      <c r="A30" s="87">
        <v>24</v>
      </c>
      <c r="B30" s="137" t="s">
        <v>105</v>
      </c>
      <c r="C30" s="131"/>
      <c r="D30" s="131"/>
      <c r="E30" s="534"/>
      <c r="F30" s="541"/>
    </row>
    <row r="31" spans="1:6" s="81" customFormat="1" ht="15" customHeight="1" thickBot="1">
      <c r="A31" s="146">
        <v>25</v>
      </c>
      <c r="B31" s="147" t="s">
        <v>153</v>
      </c>
      <c r="C31" s="165">
        <f>C29+C30</f>
        <v>185</v>
      </c>
      <c r="D31" s="165">
        <f>D29+D30</f>
        <v>185</v>
      </c>
      <c r="E31" s="536">
        <f>E29+E30</f>
        <v>265</v>
      </c>
      <c r="F31" s="512">
        <f>E31/D31</f>
        <v>1.4324324324324325</v>
      </c>
    </row>
    <row r="32" spans="1:6" s="82" customFormat="1" ht="18" customHeight="1" thickBot="1">
      <c r="A32" s="148">
        <v>26</v>
      </c>
      <c r="B32" s="149" t="s">
        <v>154</v>
      </c>
      <c r="C32" s="166">
        <f>C28+C31</f>
        <v>79110</v>
      </c>
      <c r="D32" s="166">
        <f>D28+D31</f>
        <v>112480</v>
      </c>
      <c r="E32" s="537">
        <f>E28+E31</f>
        <v>112516</v>
      </c>
      <c r="F32" s="512">
        <f>E32/D32</f>
        <v>1.0003200568990043</v>
      </c>
    </row>
    <row r="33" spans="1:6" s="81" customFormat="1" ht="15" customHeight="1">
      <c r="A33" s="91">
        <v>27</v>
      </c>
      <c r="B33" s="141" t="s">
        <v>69</v>
      </c>
      <c r="C33" s="134"/>
      <c r="D33" s="134">
        <v>1461</v>
      </c>
      <c r="E33" s="531">
        <v>1461</v>
      </c>
      <c r="F33" s="511">
        <f>E33/D33</f>
        <v>1</v>
      </c>
    </row>
    <row r="34" spans="1:6" s="81" customFormat="1" ht="15" customHeight="1" thickBot="1">
      <c r="A34" s="87">
        <v>28</v>
      </c>
      <c r="B34" s="137" t="s">
        <v>176</v>
      </c>
      <c r="C34" s="259"/>
      <c r="D34" s="259"/>
      <c r="E34" s="534">
        <v>-3102</v>
      </c>
      <c r="F34" s="541"/>
    </row>
    <row r="35" spans="1:6" s="81" customFormat="1" ht="15" customHeight="1" thickBot="1">
      <c r="A35" s="150">
        <v>29</v>
      </c>
      <c r="B35" s="151" t="s">
        <v>155</v>
      </c>
      <c r="C35" s="167">
        <f>C32+C33+C34</f>
        <v>79110</v>
      </c>
      <c r="D35" s="167">
        <f>D32+D33+D34</f>
        <v>113941</v>
      </c>
      <c r="E35" s="538">
        <f>E32+E33+E34</f>
        <v>110875</v>
      </c>
      <c r="F35" s="512">
        <f>E35/D35</f>
        <v>0.9730913367444555</v>
      </c>
    </row>
    <row r="36" spans="1:6" s="81" customFormat="1" ht="27.75" customHeight="1" thickBot="1">
      <c r="A36" s="88">
        <v>30</v>
      </c>
      <c r="B36" s="152" t="s">
        <v>157</v>
      </c>
      <c r="C36" s="164">
        <f>C28+C33-C14-C19</f>
        <v>1007</v>
      </c>
      <c r="D36" s="164">
        <f>D28+D33-D14-D19</f>
        <v>19582</v>
      </c>
      <c r="E36" s="535">
        <f>E28+E33-E14-E19</f>
        <v>20204</v>
      </c>
      <c r="F36" s="512">
        <f>E36/D36</f>
        <v>1.031763864773772</v>
      </c>
    </row>
    <row r="37" spans="1:6" s="81" customFormat="1" ht="15" customHeight="1" thickBot="1">
      <c r="A37" s="153">
        <v>31</v>
      </c>
      <c r="B37" s="154" t="s">
        <v>156</v>
      </c>
      <c r="C37" s="168">
        <f>C31-C17</f>
        <v>-1007</v>
      </c>
      <c r="D37" s="168">
        <f>D31-D17</f>
        <v>-19582</v>
      </c>
      <c r="E37" s="539">
        <f>E31-E17</f>
        <v>-13317</v>
      </c>
      <c r="F37" s="512">
        <f>E37/D37</f>
        <v>0.6800633234603207</v>
      </c>
    </row>
    <row r="38" spans="1:6" s="81" customFormat="1" ht="15" customHeight="1" thickBot="1">
      <c r="A38" s="153">
        <v>32</v>
      </c>
      <c r="B38" s="154" t="s">
        <v>175</v>
      </c>
      <c r="C38" s="260"/>
      <c r="D38" s="260"/>
      <c r="E38" s="539">
        <f>E34-E20</f>
        <v>-3245</v>
      </c>
      <c r="F38" s="512"/>
    </row>
    <row r="39" ht="15.75">
      <c r="B39" s="84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8.számú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50390625" style="74" customWidth="1"/>
    <col min="2" max="2" width="49.50390625" style="75" customWidth="1"/>
    <col min="3" max="3" width="16.00390625" style="74" customWidth="1"/>
    <col min="4" max="4" width="14.875" style="74" customWidth="1"/>
    <col min="5" max="6" width="16.00390625" style="74" customWidth="1"/>
    <col min="7" max="7" width="14.00390625" style="74" customWidth="1"/>
    <col min="8" max="8" width="16.00390625" style="74" customWidth="1"/>
    <col min="9" max="16384" width="9.375" style="74" customWidth="1"/>
  </cols>
  <sheetData>
    <row r="1" spans="1:8" s="372" customFormat="1" ht="25.5" customHeight="1">
      <c r="A1" s="69"/>
      <c r="B1" s="369"/>
      <c r="C1" s="370" t="s">
        <v>382</v>
      </c>
      <c r="D1" s="370"/>
      <c r="E1" s="369"/>
      <c r="F1" s="369"/>
      <c r="G1" s="76"/>
      <c r="H1" s="371"/>
    </row>
    <row r="2" spans="1:8" s="374" customFormat="1" ht="18" customHeight="1">
      <c r="A2" s="78" t="s">
        <v>210</v>
      </c>
      <c r="B2" s="79"/>
      <c r="C2" s="78"/>
      <c r="D2" s="78"/>
      <c r="E2" s="79"/>
      <c r="F2" s="79"/>
      <c r="G2" s="79"/>
      <c r="H2" s="373"/>
    </row>
    <row r="3" spans="1:8" s="375" customFormat="1" ht="16.5" customHeight="1">
      <c r="A3" s="609" t="s">
        <v>428</v>
      </c>
      <c r="B3" s="609"/>
      <c r="C3" s="609"/>
      <c r="D3" s="609"/>
      <c r="E3" s="609"/>
      <c r="F3" s="609"/>
      <c r="G3" s="609"/>
      <c r="H3" s="609"/>
    </row>
    <row r="4" s="75" customFormat="1" ht="14.25" thickBot="1">
      <c r="H4" s="376" t="s">
        <v>49</v>
      </c>
    </row>
    <row r="5" spans="1:8" ht="54" customHeight="1" thickBot="1" thickTop="1">
      <c r="A5" s="377" t="s">
        <v>1</v>
      </c>
      <c r="B5" s="378" t="s">
        <v>87</v>
      </c>
      <c r="C5" s="379" t="s">
        <v>211</v>
      </c>
      <c r="D5" s="379" t="s">
        <v>212</v>
      </c>
      <c r="E5" s="380" t="s">
        <v>213</v>
      </c>
      <c r="F5" s="379" t="s">
        <v>214</v>
      </c>
      <c r="G5" s="379" t="s">
        <v>212</v>
      </c>
      <c r="H5" s="381" t="s">
        <v>215</v>
      </c>
    </row>
    <row r="6" spans="1:8" s="81" customFormat="1" ht="15" customHeight="1">
      <c r="A6" s="382">
        <v>1</v>
      </c>
      <c r="B6" s="383" t="s">
        <v>216</v>
      </c>
      <c r="C6" s="162">
        <v>3787</v>
      </c>
      <c r="D6" s="384"/>
      <c r="E6" s="385">
        <f>D6+C6</f>
        <v>3787</v>
      </c>
      <c r="F6" s="386">
        <v>5968</v>
      </c>
      <c r="G6" s="384"/>
      <c r="H6" s="387">
        <f>G6+F6</f>
        <v>5968</v>
      </c>
    </row>
    <row r="7" spans="1:8" s="81" customFormat="1" ht="25.5" customHeight="1">
      <c r="A7" s="388">
        <v>2</v>
      </c>
      <c r="B7" s="389" t="s">
        <v>217</v>
      </c>
      <c r="C7" s="162">
        <v>-2326</v>
      </c>
      <c r="D7" s="384"/>
      <c r="E7" s="385">
        <f>D7+C7</f>
        <v>-2326</v>
      </c>
      <c r="F7" s="386">
        <v>919</v>
      </c>
      <c r="G7" s="384"/>
      <c r="H7" s="387">
        <f>G7+F7</f>
        <v>919</v>
      </c>
    </row>
    <row r="8" spans="1:8" s="81" customFormat="1" ht="15" customHeight="1">
      <c r="A8" s="388">
        <v>3</v>
      </c>
      <c r="B8" s="389" t="s">
        <v>218</v>
      </c>
      <c r="C8" s="162"/>
      <c r="D8" s="384"/>
      <c r="E8" s="385">
        <f>D8+C8</f>
        <v>0</v>
      </c>
      <c r="F8" s="386"/>
      <c r="G8" s="384"/>
      <c r="H8" s="387">
        <f>G8+F8</f>
        <v>0</v>
      </c>
    </row>
    <row r="9" spans="1:8" s="81" customFormat="1" ht="15" customHeight="1">
      <c r="A9" s="388">
        <v>4</v>
      </c>
      <c r="B9" s="389" t="s">
        <v>219</v>
      </c>
      <c r="C9" s="390"/>
      <c r="D9" s="384"/>
      <c r="E9" s="385">
        <f>D9+C9</f>
        <v>0</v>
      </c>
      <c r="F9" s="386"/>
      <c r="G9" s="384"/>
      <c r="H9" s="387">
        <f>G9+F9</f>
        <v>0</v>
      </c>
    </row>
    <row r="10" spans="1:8" s="396" customFormat="1" ht="15" customHeight="1">
      <c r="A10" s="391">
        <v>5</v>
      </c>
      <c r="B10" s="392" t="s">
        <v>220</v>
      </c>
      <c r="C10" s="393">
        <f aca="true" t="shared" si="0" ref="C10:H10">C6+C7-C8-C9</f>
        <v>1461</v>
      </c>
      <c r="D10" s="393">
        <f t="shared" si="0"/>
        <v>0</v>
      </c>
      <c r="E10" s="394">
        <f t="shared" si="0"/>
        <v>1461</v>
      </c>
      <c r="F10" s="393">
        <f t="shared" si="0"/>
        <v>6887</v>
      </c>
      <c r="G10" s="393">
        <f t="shared" si="0"/>
        <v>0</v>
      </c>
      <c r="H10" s="395">
        <f t="shared" si="0"/>
        <v>6887</v>
      </c>
    </row>
    <row r="11" spans="1:8" s="81" customFormat="1" ht="15" customHeight="1">
      <c r="A11" s="388">
        <v>6</v>
      </c>
      <c r="B11" s="389" t="s">
        <v>221</v>
      </c>
      <c r="C11" s="162">
        <v>-60</v>
      </c>
      <c r="D11" s="384"/>
      <c r="E11" s="385">
        <f>D11+C11</f>
        <v>-60</v>
      </c>
      <c r="F11" s="386">
        <v>55</v>
      </c>
      <c r="G11" s="384"/>
      <c r="H11" s="387">
        <f>G11+F11</f>
        <v>55</v>
      </c>
    </row>
    <row r="12" spans="1:8" s="81" customFormat="1" ht="15" customHeight="1">
      <c r="A12" s="388">
        <v>7</v>
      </c>
      <c r="B12" s="389" t="s">
        <v>222</v>
      </c>
      <c r="C12" s="162"/>
      <c r="D12" s="384"/>
      <c r="E12" s="385">
        <f>D12+C12</f>
        <v>0</v>
      </c>
      <c r="F12" s="386"/>
      <c r="G12" s="384"/>
      <c r="H12" s="387">
        <f>G12+F12</f>
        <v>0</v>
      </c>
    </row>
    <row r="13" spans="1:8" s="81" customFormat="1" ht="27" customHeight="1">
      <c r="A13" s="388">
        <v>8</v>
      </c>
      <c r="B13" s="383" t="s">
        <v>223</v>
      </c>
      <c r="C13" s="162"/>
      <c r="D13" s="384"/>
      <c r="E13" s="385">
        <f>D13+C13</f>
        <v>0</v>
      </c>
      <c r="F13" s="386"/>
      <c r="G13" s="384"/>
      <c r="H13" s="387">
        <f>G13+F13</f>
        <v>0</v>
      </c>
    </row>
    <row r="14" spans="1:8" s="81" customFormat="1" ht="28.5" customHeight="1">
      <c r="A14" s="388">
        <v>9</v>
      </c>
      <c r="B14" s="389" t="s">
        <v>224</v>
      </c>
      <c r="C14" s="162"/>
      <c r="D14" s="384"/>
      <c r="E14" s="385">
        <f>D14+C14</f>
        <v>0</v>
      </c>
      <c r="F14" s="386"/>
      <c r="G14" s="384"/>
      <c r="H14" s="387">
        <f>G14+F14</f>
        <v>0</v>
      </c>
    </row>
    <row r="15" spans="1:8" s="396" customFormat="1" ht="18" customHeight="1">
      <c r="A15" s="391">
        <v>10</v>
      </c>
      <c r="B15" s="392" t="s">
        <v>225</v>
      </c>
      <c r="C15" s="397">
        <f aca="true" t="shared" si="1" ref="C15:H15">C10+C11+C12+C13+C14</f>
        <v>1401</v>
      </c>
      <c r="D15" s="397">
        <f t="shared" si="1"/>
        <v>0</v>
      </c>
      <c r="E15" s="398">
        <f t="shared" si="1"/>
        <v>1401</v>
      </c>
      <c r="F15" s="397">
        <f t="shared" si="1"/>
        <v>6942</v>
      </c>
      <c r="G15" s="397">
        <f t="shared" si="1"/>
        <v>0</v>
      </c>
      <c r="H15" s="399">
        <f t="shared" si="1"/>
        <v>6942</v>
      </c>
    </row>
    <row r="16" spans="1:8" s="81" customFormat="1" ht="25.5" customHeight="1" thickBot="1">
      <c r="A16" s="400">
        <v>11</v>
      </c>
      <c r="B16" s="401" t="s">
        <v>226</v>
      </c>
      <c r="C16" s="402"/>
      <c r="D16" s="403"/>
      <c r="E16" s="404">
        <f>D16+C16</f>
        <v>0</v>
      </c>
      <c r="F16" s="405"/>
      <c r="G16" s="403"/>
      <c r="H16" s="406">
        <f>G16+F16</f>
        <v>0</v>
      </c>
    </row>
    <row r="17" ht="13.5" thickTop="1"/>
  </sheetData>
  <sheetProtection/>
  <mergeCells count="1">
    <mergeCell ref="A3:H3"/>
  </mergeCells>
  <printOptions horizontalCentered="1" verticalCentered="1"/>
  <pageMargins left="1.1811023622047245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G10" sqref="G10"/>
    </sheetView>
  </sheetViews>
  <sheetFormatPr defaultColWidth="10.625" defaultRowHeight="12.75"/>
  <cols>
    <col min="1" max="1" width="6.875" style="407" customWidth="1"/>
    <col min="2" max="2" width="43.50390625" style="408" customWidth="1"/>
    <col min="3" max="4" width="12.875" style="407" customWidth="1"/>
    <col min="5" max="5" width="14.625" style="408" customWidth="1"/>
    <col min="6" max="6" width="13.50390625" style="408" customWidth="1"/>
    <col min="7" max="7" width="13.875" style="408" customWidth="1"/>
    <col min="8" max="8" width="15.375" style="408" customWidth="1"/>
    <col min="9" max="16384" width="10.625" style="408" customWidth="1"/>
  </cols>
  <sheetData>
    <row r="1" ht="13.5" thickBot="1">
      <c r="H1" s="409" t="s">
        <v>86</v>
      </c>
    </row>
    <row r="2" spans="1:8" s="412" customFormat="1" ht="26.25" customHeight="1">
      <c r="A2" s="610" t="s">
        <v>103</v>
      </c>
      <c r="B2" s="612" t="s">
        <v>228</v>
      </c>
      <c r="C2" s="614" t="s">
        <v>229</v>
      </c>
      <c r="D2" s="614" t="s">
        <v>230</v>
      </c>
      <c r="E2" s="410" t="s">
        <v>231</v>
      </c>
      <c r="F2" s="410"/>
      <c r="G2" s="410"/>
      <c r="H2" s="411"/>
    </row>
    <row r="3" spans="1:8" s="415" customFormat="1" ht="32.25" customHeight="1">
      <c r="A3" s="611"/>
      <c r="B3" s="613"/>
      <c r="C3" s="613"/>
      <c r="D3" s="615"/>
      <c r="E3" s="413" t="s">
        <v>232</v>
      </c>
      <c r="F3" s="413" t="s">
        <v>247</v>
      </c>
      <c r="G3" s="413" t="s">
        <v>281</v>
      </c>
      <c r="H3" s="414" t="s">
        <v>384</v>
      </c>
    </row>
    <row r="4" spans="1:8" s="419" customFormat="1" ht="18" customHeight="1">
      <c r="A4" s="416">
        <v>1</v>
      </c>
      <c r="B4" s="417">
        <v>2</v>
      </c>
      <c r="C4" s="417">
        <v>3</v>
      </c>
      <c r="D4" s="417">
        <v>4</v>
      </c>
      <c r="E4" s="417">
        <v>5</v>
      </c>
      <c r="F4" s="417">
        <v>6</v>
      </c>
      <c r="G4" s="417">
        <v>7</v>
      </c>
      <c r="H4" s="418">
        <v>8</v>
      </c>
    </row>
    <row r="5" spans="1:8" ht="18" customHeight="1">
      <c r="A5" s="416">
        <v>1</v>
      </c>
      <c r="B5" s="420" t="s">
        <v>233</v>
      </c>
      <c r="C5" s="421"/>
      <c r="D5" s="421"/>
      <c r="E5" s="422">
        <v>2107</v>
      </c>
      <c r="F5" s="422"/>
      <c r="G5" s="422">
        <v>0</v>
      </c>
      <c r="H5" s="423">
        <v>0</v>
      </c>
    </row>
    <row r="6" spans="1:8" ht="18" customHeight="1">
      <c r="A6" s="416">
        <v>2</v>
      </c>
      <c r="B6" s="420" t="s">
        <v>234</v>
      </c>
      <c r="C6" s="421"/>
      <c r="D6" s="421"/>
      <c r="E6" s="422">
        <v>0</v>
      </c>
      <c r="F6" s="422">
        <v>0</v>
      </c>
      <c r="G6" s="422">
        <v>0</v>
      </c>
      <c r="H6" s="423">
        <v>0</v>
      </c>
    </row>
    <row r="7" spans="1:8" ht="18" customHeight="1">
      <c r="A7" s="416">
        <v>3</v>
      </c>
      <c r="B7" s="424" t="s">
        <v>235</v>
      </c>
      <c r="C7" s="421"/>
      <c r="D7" s="421"/>
      <c r="E7" s="422">
        <v>0</v>
      </c>
      <c r="F7" s="422">
        <v>0</v>
      </c>
      <c r="G7" s="422">
        <v>0</v>
      </c>
      <c r="H7" s="423">
        <v>0</v>
      </c>
    </row>
    <row r="8" spans="1:8" ht="18" customHeight="1">
      <c r="A8" s="416">
        <v>4</v>
      </c>
      <c r="B8" s="420" t="s">
        <v>236</v>
      </c>
      <c r="C8" s="421"/>
      <c r="D8" s="421"/>
      <c r="E8" s="425">
        <f>SUM(E9:E10)</f>
        <v>39160</v>
      </c>
      <c r="F8" s="425">
        <f>SUM(F9:F10)</f>
        <v>13332</v>
      </c>
      <c r="G8" s="425">
        <f>SUM(G9:G10)</f>
        <v>0</v>
      </c>
      <c r="H8" s="426">
        <f>SUM(H9:H10)</f>
        <v>0</v>
      </c>
    </row>
    <row r="9" spans="1:8" ht="18" customHeight="1">
      <c r="A9" s="416">
        <v>5</v>
      </c>
      <c r="B9" s="427" t="s">
        <v>383</v>
      </c>
      <c r="C9" s="428">
        <v>2006</v>
      </c>
      <c r="D9" s="428">
        <v>2025</v>
      </c>
      <c r="E9" s="429">
        <v>14324</v>
      </c>
      <c r="F9" s="429">
        <v>13332</v>
      </c>
      <c r="G9" s="429"/>
      <c r="H9" s="430"/>
    </row>
    <row r="10" spans="1:8" ht="18" customHeight="1">
      <c r="A10" s="416">
        <v>6</v>
      </c>
      <c r="B10" s="427" t="s">
        <v>385</v>
      </c>
      <c r="C10" s="428">
        <v>2005</v>
      </c>
      <c r="D10" s="428">
        <v>2011</v>
      </c>
      <c r="E10" s="429">
        <v>24836</v>
      </c>
      <c r="F10" s="429">
        <v>0</v>
      </c>
      <c r="G10" s="429"/>
      <c r="H10" s="430"/>
    </row>
    <row r="11" spans="1:8" ht="18" customHeight="1" thickBot="1">
      <c r="A11" s="431">
        <v>7</v>
      </c>
      <c r="B11" s="432" t="s">
        <v>227</v>
      </c>
      <c r="C11" s="433"/>
      <c r="D11" s="433"/>
      <c r="E11" s="434">
        <f>SUM(E5:E8)</f>
        <v>41267</v>
      </c>
      <c r="F11" s="434">
        <f>SUM(F5:F8)</f>
        <v>13332</v>
      </c>
      <c r="G11" s="434">
        <f>SUM(G5:G8)</f>
        <v>0</v>
      </c>
      <c r="H11" s="435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10.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875" style="436" customWidth="1"/>
    <col min="2" max="2" width="33.00390625" style="437" customWidth="1"/>
    <col min="3" max="3" width="17.00390625" style="437" customWidth="1"/>
    <col min="4" max="9" width="12.875" style="437" customWidth="1"/>
    <col min="10" max="10" width="13.875" style="437" customWidth="1"/>
    <col min="11" max="16384" width="9.375" style="437" customWidth="1"/>
  </cols>
  <sheetData>
    <row r="1" ht="14.25" thickBot="1">
      <c r="J1" s="438" t="s">
        <v>86</v>
      </c>
    </row>
    <row r="2" spans="1:10" s="443" customFormat="1" ht="26.25" customHeight="1">
      <c r="A2" s="618" t="s">
        <v>103</v>
      </c>
      <c r="B2" s="616" t="s">
        <v>237</v>
      </c>
      <c r="C2" s="616" t="s">
        <v>238</v>
      </c>
      <c r="D2" s="616" t="s">
        <v>424</v>
      </c>
      <c r="E2" s="616" t="s">
        <v>425</v>
      </c>
      <c r="F2" s="439" t="s">
        <v>239</v>
      </c>
      <c r="G2" s="440"/>
      <c r="H2" s="440"/>
      <c r="I2" s="441"/>
      <c r="J2" s="442" t="s">
        <v>240</v>
      </c>
    </row>
    <row r="3" spans="1:10" s="448" customFormat="1" ht="32.25" customHeight="1" thickBot="1">
      <c r="A3" s="619"/>
      <c r="B3" s="620"/>
      <c r="C3" s="620"/>
      <c r="D3" s="617"/>
      <c r="E3" s="617"/>
      <c r="F3" s="444" t="s">
        <v>384</v>
      </c>
      <c r="G3" s="445" t="s">
        <v>411</v>
      </c>
      <c r="H3" s="445" t="s">
        <v>426</v>
      </c>
      <c r="I3" s="446" t="s">
        <v>427</v>
      </c>
      <c r="J3" s="447" t="s">
        <v>241</v>
      </c>
    </row>
    <row r="4" spans="1:10" s="453" customFormat="1" ht="18" customHeight="1" thickBot="1">
      <c r="A4" s="449">
        <v>1</v>
      </c>
      <c r="B4" s="450">
        <v>2</v>
      </c>
      <c r="C4" s="451">
        <v>3</v>
      </c>
      <c r="D4" s="451">
        <v>4</v>
      </c>
      <c r="E4" s="451">
        <v>5</v>
      </c>
      <c r="F4" s="451">
        <v>6</v>
      </c>
      <c r="G4" s="451">
        <v>7</v>
      </c>
      <c r="H4" s="451">
        <v>8</v>
      </c>
      <c r="I4" s="451">
        <v>9</v>
      </c>
      <c r="J4" s="452">
        <v>10</v>
      </c>
    </row>
    <row r="5" spans="1:10" ht="33.75" customHeight="1">
      <c r="A5" s="454" t="s">
        <v>3</v>
      </c>
      <c r="B5" s="455" t="s">
        <v>242</v>
      </c>
      <c r="C5" s="456"/>
      <c r="D5" s="457">
        <f aca="true" t="shared" si="0" ref="D5:I5">SUM(D6:D7)</f>
        <v>0</v>
      </c>
      <c r="E5" s="457">
        <f t="shared" si="0"/>
        <v>0</v>
      </c>
      <c r="F5" s="457">
        <f t="shared" si="0"/>
        <v>0</v>
      </c>
      <c r="G5" s="457">
        <f t="shared" si="0"/>
        <v>0</v>
      </c>
      <c r="H5" s="457">
        <f t="shared" si="0"/>
        <v>0</v>
      </c>
      <c r="I5" s="458">
        <f t="shared" si="0"/>
        <v>0</v>
      </c>
      <c r="J5" s="459">
        <f aca="true" t="shared" si="1" ref="J5:J14">SUM(F5:I5)</f>
        <v>0</v>
      </c>
    </row>
    <row r="6" spans="1:10" ht="21" customHeight="1">
      <c r="A6" s="460" t="s">
        <v>5</v>
      </c>
      <c r="B6" s="461" t="s">
        <v>243</v>
      </c>
      <c r="C6" s="462"/>
      <c r="D6" s="463"/>
      <c r="E6" s="463"/>
      <c r="F6" s="463"/>
      <c r="G6" s="463"/>
      <c r="H6" s="463"/>
      <c r="I6" s="464"/>
      <c r="J6" s="465">
        <f t="shared" si="1"/>
        <v>0</v>
      </c>
    </row>
    <row r="7" spans="1:10" ht="21" customHeight="1">
      <c r="A7" s="460" t="s">
        <v>7</v>
      </c>
      <c r="B7" s="461" t="s">
        <v>243</v>
      </c>
      <c r="C7" s="462"/>
      <c r="D7" s="463"/>
      <c r="E7" s="463"/>
      <c r="F7" s="463"/>
      <c r="G7" s="463"/>
      <c r="H7" s="463"/>
      <c r="I7" s="464"/>
      <c r="J7" s="465">
        <f t="shared" si="1"/>
        <v>0</v>
      </c>
    </row>
    <row r="8" spans="1:10" ht="36" customHeight="1">
      <c r="A8" s="460" t="s">
        <v>8</v>
      </c>
      <c r="B8" s="466" t="s">
        <v>193</v>
      </c>
      <c r="C8" s="467"/>
      <c r="D8" s="468">
        <f aca="true" t="shared" si="2" ref="D8:I8">SUM(D9:D10)</f>
        <v>29752</v>
      </c>
      <c r="E8" s="468">
        <f t="shared" si="2"/>
        <v>13332</v>
      </c>
      <c r="F8" s="468">
        <f t="shared" si="2"/>
        <v>0</v>
      </c>
      <c r="G8" s="468">
        <f t="shared" si="2"/>
        <v>0</v>
      </c>
      <c r="H8" s="468">
        <f t="shared" si="2"/>
        <v>0</v>
      </c>
      <c r="I8" s="469">
        <f t="shared" si="2"/>
        <v>0</v>
      </c>
      <c r="J8" s="465">
        <f t="shared" si="1"/>
        <v>0</v>
      </c>
    </row>
    <row r="9" spans="1:10" ht="21" customHeight="1">
      <c r="A9" s="460" t="s">
        <v>9</v>
      </c>
      <c r="B9" s="461" t="s">
        <v>387</v>
      </c>
      <c r="C9" s="462">
        <v>2006</v>
      </c>
      <c r="D9" s="463">
        <v>2976</v>
      </c>
      <c r="E9" s="463">
        <v>13332</v>
      </c>
      <c r="F9" s="463"/>
      <c r="G9" s="463"/>
      <c r="H9" s="463"/>
      <c r="I9" s="464"/>
      <c r="J9" s="465">
        <f t="shared" si="1"/>
        <v>0</v>
      </c>
    </row>
    <row r="10" spans="1:10" ht="18" customHeight="1">
      <c r="A10" s="460" t="s">
        <v>10</v>
      </c>
      <c r="B10" s="461" t="s">
        <v>386</v>
      </c>
      <c r="C10" s="462">
        <v>2006</v>
      </c>
      <c r="D10" s="463">
        <v>26776</v>
      </c>
      <c r="E10" s="463"/>
      <c r="F10" s="463"/>
      <c r="G10" s="463"/>
      <c r="H10" s="463"/>
      <c r="I10" s="464"/>
      <c r="J10" s="465">
        <f t="shared" si="1"/>
        <v>0</v>
      </c>
    </row>
    <row r="11" spans="1:10" ht="21" customHeight="1">
      <c r="A11" s="460" t="s">
        <v>11</v>
      </c>
      <c r="B11" s="466" t="s">
        <v>244</v>
      </c>
      <c r="C11" s="467"/>
      <c r="D11" s="468">
        <f aca="true" t="shared" si="3" ref="D11:I11">SUM(D12:D12)</f>
        <v>0</v>
      </c>
      <c r="E11" s="468">
        <f t="shared" si="3"/>
        <v>0</v>
      </c>
      <c r="F11" s="468">
        <f t="shared" si="3"/>
        <v>0</v>
      </c>
      <c r="G11" s="468">
        <f t="shared" si="3"/>
        <v>0</v>
      </c>
      <c r="H11" s="468">
        <f t="shared" si="3"/>
        <v>0</v>
      </c>
      <c r="I11" s="469">
        <f t="shared" si="3"/>
        <v>0</v>
      </c>
      <c r="J11" s="465">
        <f t="shared" si="1"/>
        <v>0</v>
      </c>
    </row>
    <row r="12" spans="1:10" ht="21" customHeight="1">
      <c r="A12" s="460" t="s">
        <v>12</v>
      </c>
      <c r="B12" s="461" t="s">
        <v>243</v>
      </c>
      <c r="C12" s="462"/>
      <c r="D12" s="463"/>
      <c r="E12" s="463"/>
      <c r="F12" s="463"/>
      <c r="G12" s="463"/>
      <c r="H12" s="463"/>
      <c r="I12" s="464"/>
      <c r="J12" s="465">
        <f t="shared" si="1"/>
        <v>0</v>
      </c>
    </row>
    <row r="13" spans="1:10" ht="21" customHeight="1">
      <c r="A13" s="460" t="s">
        <v>13</v>
      </c>
      <c r="B13" s="466" t="s">
        <v>245</v>
      </c>
      <c r="C13" s="467"/>
      <c r="D13" s="468">
        <f aca="true" t="shared" si="4" ref="D13:I13">SUM(D14:D14)</f>
        <v>0</v>
      </c>
      <c r="E13" s="468">
        <f t="shared" si="4"/>
        <v>0</v>
      </c>
      <c r="F13" s="468">
        <f t="shared" si="4"/>
        <v>0</v>
      </c>
      <c r="G13" s="468">
        <f t="shared" si="4"/>
        <v>0</v>
      </c>
      <c r="H13" s="468">
        <f t="shared" si="4"/>
        <v>0</v>
      </c>
      <c r="I13" s="469">
        <f t="shared" si="4"/>
        <v>0</v>
      </c>
      <c r="J13" s="465">
        <f t="shared" si="1"/>
        <v>0</v>
      </c>
    </row>
    <row r="14" spans="1:10" ht="21" customHeight="1" thickBot="1">
      <c r="A14" s="460" t="s">
        <v>14</v>
      </c>
      <c r="B14" s="461" t="s">
        <v>243</v>
      </c>
      <c r="C14" s="462"/>
      <c r="D14" s="463"/>
      <c r="E14" s="463"/>
      <c r="F14" s="463"/>
      <c r="G14" s="463"/>
      <c r="H14" s="463"/>
      <c r="I14" s="464"/>
      <c r="J14" s="465">
        <f t="shared" si="1"/>
        <v>0</v>
      </c>
    </row>
    <row r="15" spans="1:10" ht="21" customHeight="1" thickBot="1">
      <c r="A15" s="470" t="s">
        <v>15</v>
      </c>
      <c r="B15" s="471" t="s">
        <v>246</v>
      </c>
      <c r="C15" s="472"/>
      <c r="D15" s="473">
        <f aca="true" t="shared" si="5" ref="D15:J15">D5+D8+D11+D13</f>
        <v>29752</v>
      </c>
      <c r="E15" s="473">
        <f t="shared" si="5"/>
        <v>13332</v>
      </c>
      <c r="F15" s="473">
        <f t="shared" si="5"/>
        <v>0</v>
      </c>
      <c r="G15" s="473">
        <f t="shared" si="5"/>
        <v>0</v>
      </c>
      <c r="H15" s="473">
        <f t="shared" si="5"/>
        <v>0</v>
      </c>
      <c r="I15" s="474">
        <f t="shared" si="5"/>
        <v>0</v>
      </c>
      <c r="J15" s="475">
        <f t="shared" si="5"/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11.számú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621" t="s">
        <v>86</v>
      </c>
      <c r="C1" s="621"/>
      <c r="D1" s="621"/>
    </row>
    <row r="2" spans="1:4" s="10" customFormat="1" ht="26.25" thickBot="1">
      <c r="A2" s="19" t="s">
        <v>102</v>
      </c>
      <c r="B2" s="513" t="s">
        <v>418</v>
      </c>
      <c r="C2" s="513" t="s">
        <v>135</v>
      </c>
      <c r="D2" s="20" t="s">
        <v>197</v>
      </c>
    </row>
    <row r="3" spans="1:4" ht="18" customHeight="1">
      <c r="A3" s="514" t="s">
        <v>188</v>
      </c>
      <c r="B3" s="226"/>
      <c r="C3" s="515"/>
      <c r="D3" s="516"/>
    </row>
    <row r="4" spans="1:4" ht="18" customHeight="1">
      <c r="A4" s="126" t="s">
        <v>412</v>
      </c>
      <c r="B4" s="110"/>
      <c r="C4" s="517"/>
      <c r="D4" s="518" t="e">
        <f>C4/B4</f>
        <v>#DIV/0!</v>
      </c>
    </row>
    <row r="5" spans="1:4" ht="18" customHeight="1">
      <c r="A5" s="126" t="s">
        <v>388</v>
      </c>
      <c r="B5" s="110">
        <v>100</v>
      </c>
      <c r="C5" s="517">
        <v>100</v>
      </c>
      <c r="D5" s="518">
        <v>1</v>
      </c>
    </row>
    <row r="6" spans="1:4" ht="18" customHeight="1">
      <c r="A6" s="126" t="s">
        <v>389</v>
      </c>
      <c r="B6" s="110">
        <v>8829</v>
      </c>
      <c r="C6" s="517">
        <v>8832</v>
      </c>
      <c r="D6" s="518">
        <v>0.92</v>
      </c>
    </row>
    <row r="7" spans="1:4" ht="18" customHeight="1">
      <c r="A7" s="126" t="s">
        <v>390</v>
      </c>
      <c r="B7" s="110">
        <v>5200</v>
      </c>
      <c r="C7" s="517">
        <v>5515</v>
      </c>
      <c r="D7" s="518">
        <f aca="true" t="shared" si="0" ref="D7:D16">C7/B7</f>
        <v>1.060576923076923</v>
      </c>
    </row>
    <row r="8" spans="1:4" ht="18" customHeight="1">
      <c r="A8" s="126" t="s">
        <v>423</v>
      </c>
      <c r="B8" s="110"/>
      <c r="C8" s="517"/>
      <c r="D8" s="518">
        <v>1</v>
      </c>
    </row>
    <row r="9" spans="1:4" ht="18" customHeight="1">
      <c r="A9" s="126" t="s">
        <v>393</v>
      </c>
      <c r="B9" s="110">
        <v>700</v>
      </c>
      <c r="C9" s="517">
        <v>698</v>
      </c>
      <c r="D9" s="518">
        <f t="shared" si="0"/>
        <v>0.9971428571428571</v>
      </c>
    </row>
    <row r="10" spans="1:4" ht="18" customHeight="1">
      <c r="A10" s="126" t="s">
        <v>394</v>
      </c>
      <c r="B10" s="110">
        <v>500</v>
      </c>
      <c r="C10" s="517">
        <v>96</v>
      </c>
      <c r="D10" s="518">
        <f t="shared" si="0"/>
        <v>0.192</v>
      </c>
    </row>
    <row r="11" spans="1:4" ht="18" customHeight="1">
      <c r="A11" s="126"/>
      <c r="B11" s="110"/>
      <c r="C11" s="517"/>
      <c r="D11" s="518" t="e">
        <f t="shared" si="0"/>
        <v>#DIV/0!</v>
      </c>
    </row>
    <row r="12" spans="1:4" ht="18" customHeight="1">
      <c r="A12" s="126"/>
      <c r="B12" s="110"/>
      <c r="C12" s="517"/>
      <c r="D12" s="518" t="e">
        <f t="shared" si="0"/>
        <v>#DIV/0!</v>
      </c>
    </row>
    <row r="13" spans="1:4" ht="18" customHeight="1">
      <c r="A13" s="126"/>
      <c r="B13" s="110"/>
      <c r="C13" s="517"/>
      <c r="D13" s="518" t="e">
        <f t="shared" si="0"/>
        <v>#DIV/0!</v>
      </c>
    </row>
    <row r="14" spans="1:4" ht="18" customHeight="1">
      <c r="A14" s="126"/>
      <c r="B14" s="110"/>
      <c r="C14" s="517"/>
      <c r="D14" s="518" t="e">
        <f t="shared" si="0"/>
        <v>#DIV/0!</v>
      </c>
    </row>
    <row r="15" spans="1:4" ht="18" customHeight="1">
      <c r="A15" s="126"/>
      <c r="B15" s="110"/>
      <c r="C15" s="517"/>
      <c r="D15" s="518" t="e">
        <f t="shared" si="0"/>
        <v>#DIV/0!</v>
      </c>
    </row>
    <row r="16" spans="1:4" ht="18" customHeight="1">
      <c r="A16" s="519" t="s">
        <v>280</v>
      </c>
      <c r="B16" s="110"/>
      <c r="C16" s="517"/>
      <c r="D16" s="518" t="e">
        <f t="shared" si="0"/>
        <v>#DIV/0!</v>
      </c>
    </row>
    <row r="17" spans="1:4" ht="18" customHeight="1">
      <c r="A17" s="126" t="s">
        <v>391</v>
      </c>
      <c r="B17" s="110">
        <v>600</v>
      </c>
      <c r="C17" s="517">
        <v>600</v>
      </c>
      <c r="D17" s="518">
        <v>1</v>
      </c>
    </row>
    <row r="18" spans="1:4" ht="18" customHeight="1">
      <c r="A18" s="546" t="s">
        <v>415</v>
      </c>
      <c r="B18" s="110"/>
      <c r="C18" s="517">
        <v>2615</v>
      </c>
      <c r="D18" s="518">
        <v>1</v>
      </c>
    </row>
    <row r="19" spans="1:4" ht="18" customHeight="1">
      <c r="A19" s="126" t="s">
        <v>392</v>
      </c>
      <c r="B19" s="110">
        <v>400</v>
      </c>
      <c r="C19" s="517">
        <v>307</v>
      </c>
      <c r="D19" s="518">
        <f>C19/B19</f>
        <v>0.7675</v>
      </c>
    </row>
    <row r="20" spans="1:4" ht="18" customHeight="1">
      <c r="A20" s="127" t="s">
        <v>413</v>
      </c>
      <c r="B20" s="110"/>
      <c r="C20" s="517"/>
      <c r="D20" s="518" t="e">
        <f>C20/B20</f>
        <v>#DIV/0!</v>
      </c>
    </row>
    <row r="21" spans="1:4" ht="18" customHeight="1">
      <c r="A21" s="127" t="s">
        <v>414</v>
      </c>
      <c r="B21" s="110"/>
      <c r="C21" s="517"/>
      <c r="D21" s="518" t="e">
        <f>C21/B21</f>
        <v>#DIV/0!</v>
      </c>
    </row>
    <row r="22" spans="1:4" ht="18" customHeight="1">
      <c r="A22" s="127"/>
      <c r="B22" s="110"/>
      <c r="C22" s="517"/>
      <c r="D22" s="518" t="e">
        <f>C22/B22</f>
        <v>#DIV/0!</v>
      </c>
    </row>
    <row r="23" spans="1:4" ht="18" customHeight="1">
      <c r="A23" s="127"/>
      <c r="B23" s="110"/>
      <c r="C23" s="517"/>
      <c r="D23" s="518"/>
    </row>
    <row r="24" spans="1:4" ht="18" customHeight="1">
      <c r="A24" s="127"/>
      <c r="B24" s="110"/>
      <c r="C24" s="517"/>
      <c r="D24" s="518"/>
    </row>
    <row r="25" spans="1:4" ht="18" customHeight="1">
      <c r="A25" s="127"/>
      <c r="B25" s="110"/>
      <c r="C25" s="517"/>
      <c r="D25" s="518"/>
    </row>
    <row r="26" spans="1:4" ht="18" customHeight="1">
      <c r="A26" s="127"/>
      <c r="B26" s="110"/>
      <c r="C26" s="517"/>
      <c r="D26" s="518"/>
    </row>
    <row r="27" spans="1:4" ht="18" customHeight="1">
      <c r="A27" s="127"/>
      <c r="B27" s="110"/>
      <c r="C27" s="517"/>
      <c r="D27" s="518"/>
    </row>
    <row r="28" spans="1:4" ht="18" customHeight="1">
      <c r="A28" s="127"/>
      <c r="B28" s="110"/>
      <c r="C28" s="517"/>
      <c r="D28" s="518"/>
    </row>
    <row r="29" spans="1:4" ht="18" customHeight="1">
      <c r="A29" s="127"/>
      <c r="B29" s="110"/>
      <c r="C29" s="517"/>
      <c r="D29" s="518"/>
    </row>
    <row r="30" spans="1:4" ht="18" customHeight="1">
      <c r="A30" s="127"/>
      <c r="B30" s="110"/>
      <c r="C30" s="517"/>
      <c r="D30" s="518"/>
    </row>
    <row r="31" spans="1:4" ht="18" customHeight="1">
      <c r="A31" s="126"/>
      <c r="B31" s="110"/>
      <c r="C31" s="517"/>
      <c r="D31" s="518"/>
    </row>
    <row r="32" spans="1:4" ht="18" customHeight="1">
      <c r="A32" s="126"/>
      <c r="B32" s="110"/>
      <c r="C32" s="517"/>
      <c r="D32" s="518"/>
    </row>
    <row r="33" spans="1:4" ht="18" customHeight="1">
      <c r="A33" s="128"/>
      <c r="B33" s="110"/>
      <c r="C33" s="517"/>
      <c r="D33" s="518"/>
    </row>
    <row r="34" spans="1:4" ht="18" customHeight="1" thickBot="1">
      <c r="A34" s="520"/>
      <c r="B34" s="229"/>
      <c r="C34" s="517"/>
      <c r="D34" s="521"/>
    </row>
    <row r="35" spans="1:4" ht="18" customHeight="1" thickBot="1">
      <c r="A35" s="129" t="s">
        <v>94</v>
      </c>
      <c r="B35" s="271">
        <f>SUM(B3:B34)</f>
        <v>16329</v>
      </c>
      <c r="C35" s="271">
        <f>SUM(C3:C34)</f>
        <v>18763</v>
      </c>
      <c r="D35" s="522">
        <f>C35/B35</f>
        <v>1.1490599546818543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dőlt"12.számú melléklet&amp;"Times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C64" sqref="C64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245" customWidth="1"/>
    <col min="4" max="4" width="11.125" style="245" customWidth="1"/>
    <col min="5" max="5" width="11.875" style="245" customWidth="1"/>
    <col min="6" max="6" width="12.00390625" style="22" customWidth="1"/>
    <col min="7" max="16384" width="9.375" style="22" customWidth="1"/>
  </cols>
  <sheetData>
    <row r="1" spans="1:5" ht="15.75" customHeight="1">
      <c r="A1" s="478" t="s">
        <v>0</v>
      </c>
      <c r="B1" s="478"/>
      <c r="C1" s="478"/>
      <c r="D1" s="478"/>
      <c r="E1" s="478"/>
    </row>
    <row r="2" spans="1:6" ht="15.75" customHeight="1" thickBot="1">
      <c r="A2" s="26"/>
      <c r="B2" s="26"/>
      <c r="C2" s="26"/>
      <c r="D2" s="549" t="s">
        <v>49</v>
      </c>
      <c r="E2" s="549"/>
      <c r="F2" s="549"/>
    </row>
    <row r="3" spans="1:6" ht="15.75" customHeight="1">
      <c r="A3" s="551" t="s">
        <v>1</v>
      </c>
      <c r="B3" s="558" t="s">
        <v>2</v>
      </c>
      <c r="C3" s="555" t="s">
        <v>419</v>
      </c>
      <c r="D3" s="556"/>
      <c r="E3" s="556"/>
      <c r="F3" s="557"/>
    </row>
    <row r="4" spans="1:6" ht="27.75" customHeight="1" thickBot="1">
      <c r="A4" s="552"/>
      <c r="B4" s="554"/>
      <c r="C4" s="238" t="s">
        <v>136</v>
      </c>
      <c r="D4" s="237" t="s">
        <v>134</v>
      </c>
      <c r="E4" s="285" t="s">
        <v>135</v>
      </c>
      <c r="F4" s="286" t="s">
        <v>197</v>
      </c>
    </row>
    <row r="5" spans="1:6" s="24" customFormat="1" ht="12" customHeight="1" thickBot="1">
      <c r="A5" s="172">
        <v>1</v>
      </c>
      <c r="B5" s="173">
        <v>2</v>
      </c>
      <c r="C5" s="239">
        <v>3</v>
      </c>
      <c r="D5" s="239">
        <v>4</v>
      </c>
      <c r="E5" s="287">
        <v>5</v>
      </c>
      <c r="F5" s="296">
        <v>6</v>
      </c>
    </row>
    <row r="6" spans="1:6" s="23" customFormat="1" ht="15.75" customHeight="1" thickBot="1">
      <c r="A6" s="174" t="s">
        <v>3</v>
      </c>
      <c r="B6" s="175" t="s">
        <v>4</v>
      </c>
      <c r="C6" s="197">
        <f>C7+C8</f>
        <v>51845</v>
      </c>
      <c r="D6" s="197">
        <f>D7+D8</f>
        <v>50104</v>
      </c>
      <c r="E6" s="479">
        <f>E7+E8</f>
        <v>49618</v>
      </c>
      <c r="F6" s="329">
        <f>E6/D6</f>
        <v>0.9903001756346799</v>
      </c>
    </row>
    <row r="7" spans="1:6" s="23" customFormat="1" ht="15.75" customHeight="1" thickBot="1">
      <c r="A7" s="251" t="s">
        <v>5</v>
      </c>
      <c r="B7" s="252" t="s">
        <v>6</v>
      </c>
      <c r="C7" s="253">
        <v>1417</v>
      </c>
      <c r="D7" s="253">
        <v>2156</v>
      </c>
      <c r="E7" s="288">
        <v>2405</v>
      </c>
      <c r="F7" s="330">
        <f>E7/D7</f>
        <v>1.115491651205937</v>
      </c>
    </row>
    <row r="8" spans="1:6" s="23" customFormat="1" ht="15.75" customHeight="1" thickBot="1">
      <c r="A8" s="178" t="s">
        <v>7</v>
      </c>
      <c r="B8" s="177" t="s">
        <v>127</v>
      </c>
      <c r="C8" s="202">
        <f>SUM(C9:C12)</f>
        <v>50428</v>
      </c>
      <c r="D8" s="202">
        <f>SUM(D9:D12)</f>
        <v>47948</v>
      </c>
      <c r="E8" s="480">
        <f>SUM(E9:E12)</f>
        <v>47213</v>
      </c>
      <c r="F8" s="329">
        <f>E8/D8</f>
        <v>0.9846708934679236</v>
      </c>
    </row>
    <row r="9" spans="1:6" s="23" customFormat="1" ht="15.75" customHeight="1">
      <c r="A9" s="179" t="s">
        <v>8</v>
      </c>
      <c r="B9" s="169" t="s">
        <v>285</v>
      </c>
      <c r="C9" s="235">
        <v>550</v>
      </c>
      <c r="D9" s="235">
        <v>550</v>
      </c>
      <c r="E9" s="289">
        <v>454</v>
      </c>
      <c r="F9" s="331">
        <v>0.98</v>
      </c>
    </row>
    <row r="10" spans="1:6" s="23" customFormat="1" ht="15.75" customHeight="1">
      <c r="A10" s="180" t="s">
        <v>9</v>
      </c>
      <c r="B10" s="170" t="s">
        <v>57</v>
      </c>
      <c r="C10" s="234">
        <v>3000</v>
      </c>
      <c r="D10" s="234"/>
      <c r="E10" s="290"/>
      <c r="F10" s="332" t="e">
        <f aca="true" t="shared" si="0" ref="F10:F19">E10/D10</f>
        <v>#DIV/0!</v>
      </c>
    </row>
    <row r="11" spans="1:6" s="23" customFormat="1" ht="15.75" customHeight="1">
      <c r="A11" s="180" t="s">
        <v>10</v>
      </c>
      <c r="B11" s="170" t="s">
        <v>58</v>
      </c>
      <c r="C11" s="234">
        <v>46578</v>
      </c>
      <c r="D11" s="234">
        <v>46578</v>
      </c>
      <c r="E11" s="290">
        <v>46028</v>
      </c>
      <c r="F11" s="332">
        <f t="shared" si="0"/>
        <v>0.9881918502297222</v>
      </c>
    </row>
    <row r="12" spans="1:6" s="23" customFormat="1" ht="15.75" customHeight="1" thickBot="1">
      <c r="A12" s="181" t="s">
        <v>11</v>
      </c>
      <c r="B12" s="171" t="s">
        <v>59</v>
      </c>
      <c r="C12" s="236">
        <v>300</v>
      </c>
      <c r="D12" s="236">
        <v>820</v>
      </c>
      <c r="E12" s="291">
        <v>731</v>
      </c>
      <c r="F12" s="333">
        <f t="shared" si="0"/>
        <v>0.8914634146341464</v>
      </c>
    </row>
    <row r="13" spans="1:6" s="23" customFormat="1" ht="15.75" customHeight="1" thickBot="1">
      <c r="A13" s="176" t="s">
        <v>12</v>
      </c>
      <c r="B13" s="177" t="s">
        <v>32</v>
      </c>
      <c r="C13" s="202">
        <f>SUM(C14:C16)</f>
        <v>5737</v>
      </c>
      <c r="D13" s="202">
        <f>SUM(D14:D16)</f>
        <v>11252</v>
      </c>
      <c r="E13" s="480">
        <f>SUM(E14:E16)</f>
        <v>11446</v>
      </c>
      <c r="F13" s="329">
        <f t="shared" si="0"/>
        <v>1.0172413793103448</v>
      </c>
    </row>
    <row r="14" spans="1:6" s="23" customFormat="1" ht="15.75" customHeight="1">
      <c r="A14" s="182" t="s">
        <v>13</v>
      </c>
      <c r="B14" s="183" t="s">
        <v>291</v>
      </c>
      <c r="C14" s="203"/>
      <c r="D14" s="203"/>
      <c r="E14" s="292"/>
      <c r="F14" s="332" t="e">
        <f t="shared" si="0"/>
        <v>#DIV/0!</v>
      </c>
    </row>
    <row r="15" spans="1:6" s="23" customFormat="1" ht="15.75" customHeight="1">
      <c r="A15" s="179" t="s">
        <v>14</v>
      </c>
      <c r="B15" s="170" t="s">
        <v>106</v>
      </c>
      <c r="C15" s="233">
        <v>2100</v>
      </c>
      <c r="D15" s="233">
        <v>2100</v>
      </c>
      <c r="E15" s="293">
        <v>2095</v>
      </c>
      <c r="F15" s="332">
        <f t="shared" si="0"/>
        <v>0.9976190476190476</v>
      </c>
    </row>
    <row r="16" spans="1:6" s="23" customFormat="1" ht="15.75" customHeight="1" thickBot="1">
      <c r="A16" s="184" t="s">
        <v>15</v>
      </c>
      <c r="B16" s="185" t="s">
        <v>292</v>
      </c>
      <c r="C16" s="200">
        <v>3637</v>
      </c>
      <c r="D16" s="200">
        <v>9152</v>
      </c>
      <c r="E16" s="294">
        <v>9351</v>
      </c>
      <c r="F16" s="332">
        <f t="shared" si="0"/>
        <v>1.021743881118881</v>
      </c>
    </row>
    <row r="17" spans="1:6" s="23" customFormat="1" ht="15.75" customHeight="1" thickBot="1">
      <c r="A17" s="176" t="s">
        <v>16</v>
      </c>
      <c r="B17" s="177" t="s">
        <v>128</v>
      </c>
      <c r="C17" s="202">
        <f>SUM(C18:C27)</f>
        <v>15920</v>
      </c>
      <c r="D17" s="202">
        <f>SUM(D18:D27)</f>
        <v>39431</v>
      </c>
      <c r="E17" s="480">
        <f>SUM(E18:E27)</f>
        <v>39431</v>
      </c>
      <c r="F17" s="329">
        <f t="shared" si="0"/>
        <v>1</v>
      </c>
    </row>
    <row r="18" spans="1:6" s="23" customFormat="1" ht="15.75" customHeight="1">
      <c r="A18" s="182" t="s">
        <v>17</v>
      </c>
      <c r="B18" s="183" t="s">
        <v>114</v>
      </c>
      <c r="C18" s="203">
        <v>8748</v>
      </c>
      <c r="D18" s="203">
        <v>8748</v>
      </c>
      <c r="E18" s="292">
        <v>8748</v>
      </c>
      <c r="F18" s="331">
        <f t="shared" si="0"/>
        <v>1</v>
      </c>
    </row>
    <row r="19" spans="1:6" s="23" customFormat="1" ht="15.75" customHeight="1">
      <c r="A19" s="180" t="s">
        <v>18</v>
      </c>
      <c r="B19" s="170" t="s">
        <v>115</v>
      </c>
      <c r="C19" s="199"/>
      <c r="D19" s="199">
        <v>3005</v>
      </c>
      <c r="E19" s="295">
        <v>3005</v>
      </c>
      <c r="F19" s="332">
        <f t="shared" si="0"/>
        <v>1</v>
      </c>
    </row>
    <row r="20" spans="1:6" s="23" customFormat="1" ht="15.75" customHeight="1">
      <c r="A20" s="180" t="s">
        <v>19</v>
      </c>
      <c r="B20" s="170" t="s">
        <v>290</v>
      </c>
      <c r="C20" s="199"/>
      <c r="D20" s="199"/>
      <c r="E20" s="295"/>
      <c r="F20" s="332"/>
    </row>
    <row r="21" spans="1:6" s="23" customFormat="1" ht="15.75" customHeight="1">
      <c r="A21" s="184" t="s">
        <v>20</v>
      </c>
      <c r="B21" s="186" t="s">
        <v>116</v>
      </c>
      <c r="C21" s="200"/>
      <c r="D21" s="200"/>
      <c r="E21" s="294"/>
      <c r="F21" s="332"/>
    </row>
    <row r="22" spans="1:6" s="23" customFormat="1" ht="15.75" customHeight="1">
      <c r="A22" s="180" t="s">
        <v>21</v>
      </c>
      <c r="B22" s="170" t="s">
        <v>129</v>
      </c>
      <c r="C22" s="199">
        <v>7172</v>
      </c>
      <c r="D22" s="199">
        <v>8319</v>
      </c>
      <c r="E22" s="295">
        <v>8319</v>
      </c>
      <c r="F22" s="332">
        <f>E22/D22</f>
        <v>1</v>
      </c>
    </row>
    <row r="23" spans="1:6" s="23" customFormat="1" ht="15.75" customHeight="1">
      <c r="A23" s="180" t="s">
        <v>22</v>
      </c>
      <c r="B23" s="170" t="s">
        <v>249</v>
      </c>
      <c r="C23" s="199"/>
      <c r="D23" s="199"/>
      <c r="E23" s="295"/>
      <c r="F23" s="332"/>
    </row>
    <row r="24" spans="1:6" s="23" customFormat="1" ht="15.75" customHeight="1">
      <c r="A24" s="180" t="s">
        <v>23</v>
      </c>
      <c r="B24" s="170" t="s">
        <v>250</v>
      </c>
      <c r="C24" s="199"/>
      <c r="D24" s="199"/>
      <c r="E24" s="295"/>
      <c r="F24" s="332" t="e">
        <f>E24/D24</f>
        <v>#DIV/0!</v>
      </c>
    </row>
    <row r="25" spans="1:6" s="23" customFormat="1" ht="15.75" customHeight="1">
      <c r="A25" s="180" t="s">
        <v>24</v>
      </c>
      <c r="B25" s="170" t="s">
        <v>130</v>
      </c>
      <c r="C25" s="199"/>
      <c r="D25" s="199"/>
      <c r="E25" s="295"/>
      <c r="F25" s="332"/>
    </row>
    <row r="26" spans="1:6" s="23" customFormat="1" ht="15.75" customHeight="1">
      <c r="A26" s="180" t="s">
        <v>25</v>
      </c>
      <c r="B26" s="170" t="s">
        <v>396</v>
      </c>
      <c r="C26" s="199"/>
      <c r="D26" s="199"/>
      <c r="E26" s="295"/>
      <c r="F26" s="332" t="e">
        <f aca="true" t="shared" si="1" ref="F26:F37">E26/D26</f>
        <v>#DIV/0!</v>
      </c>
    </row>
    <row r="27" spans="1:6" s="23" customFormat="1" ht="15.75" customHeight="1" thickBot="1">
      <c r="A27" s="184" t="s">
        <v>26</v>
      </c>
      <c r="B27" s="186" t="s">
        <v>251</v>
      </c>
      <c r="C27" s="200"/>
      <c r="D27" s="200">
        <v>19359</v>
      </c>
      <c r="E27" s="294">
        <v>19359</v>
      </c>
      <c r="F27" s="332">
        <f t="shared" si="1"/>
        <v>1</v>
      </c>
    </row>
    <row r="28" spans="1:6" s="23" customFormat="1" ht="15.75" customHeight="1" thickBot="1">
      <c r="A28" s="176" t="s">
        <v>27</v>
      </c>
      <c r="B28" s="177" t="s">
        <v>420</v>
      </c>
      <c r="C28" s="202">
        <f>SUM(C29:C34)</f>
        <v>5423</v>
      </c>
      <c r="D28" s="202">
        <f>SUM(D29:D34)</f>
        <v>11508</v>
      </c>
      <c r="E28" s="480">
        <f>SUM(E29:E34)</f>
        <v>11756</v>
      </c>
      <c r="F28" s="329">
        <f t="shared" si="1"/>
        <v>1.021550225929788</v>
      </c>
    </row>
    <row r="29" spans="1:6" s="23" customFormat="1" ht="15.75" customHeight="1">
      <c r="A29" s="182" t="s">
        <v>28</v>
      </c>
      <c r="B29" s="183" t="s">
        <v>296</v>
      </c>
      <c r="C29" s="203"/>
      <c r="D29" s="203"/>
      <c r="E29" s="292"/>
      <c r="F29" s="331" t="e">
        <f t="shared" si="1"/>
        <v>#DIV/0!</v>
      </c>
    </row>
    <row r="30" spans="1:6" s="23" customFormat="1" ht="15.75" customHeight="1">
      <c r="A30" s="180" t="s">
        <v>29</v>
      </c>
      <c r="B30" s="170" t="s">
        <v>183</v>
      </c>
      <c r="C30" s="199">
        <v>2259</v>
      </c>
      <c r="D30" s="199">
        <v>2528</v>
      </c>
      <c r="E30" s="295">
        <v>2528</v>
      </c>
      <c r="F30" s="332">
        <f t="shared" si="1"/>
        <v>1</v>
      </c>
    </row>
    <row r="31" spans="1:6" s="23" customFormat="1" ht="15.75" customHeight="1">
      <c r="A31" s="180" t="s">
        <v>30</v>
      </c>
      <c r="B31" s="170" t="s">
        <v>117</v>
      </c>
      <c r="C31" s="199"/>
      <c r="D31" s="199">
        <v>4430</v>
      </c>
      <c r="E31" s="295">
        <v>4430</v>
      </c>
      <c r="F31" s="332">
        <f t="shared" si="1"/>
        <v>1</v>
      </c>
    </row>
    <row r="32" spans="1:6" s="23" customFormat="1" ht="15.75" customHeight="1">
      <c r="A32" s="180" t="s">
        <v>31</v>
      </c>
      <c r="B32" s="170" t="s">
        <v>199</v>
      </c>
      <c r="C32" s="199">
        <v>3164</v>
      </c>
      <c r="D32" s="199">
        <v>4550</v>
      </c>
      <c r="E32" s="295">
        <v>4758</v>
      </c>
      <c r="F32" s="332">
        <f t="shared" si="1"/>
        <v>1.0457142857142858</v>
      </c>
    </row>
    <row r="33" spans="1:6" s="23" customFormat="1" ht="15.75" customHeight="1">
      <c r="A33" s="184" t="s">
        <v>33</v>
      </c>
      <c r="B33" s="186" t="s">
        <v>68</v>
      </c>
      <c r="C33" s="200"/>
      <c r="D33" s="200"/>
      <c r="E33" s="294"/>
      <c r="F33" s="333" t="e">
        <f t="shared" si="1"/>
        <v>#DIV/0!</v>
      </c>
    </row>
    <row r="34" spans="1:6" s="23" customFormat="1" ht="15.75" customHeight="1" thickBot="1">
      <c r="A34" s="184" t="s">
        <v>33</v>
      </c>
      <c r="B34" s="186" t="s">
        <v>201</v>
      </c>
      <c r="C34" s="200"/>
      <c r="D34" s="200"/>
      <c r="E34" s="294">
        <v>40</v>
      </c>
      <c r="F34" s="333" t="e">
        <f t="shared" si="1"/>
        <v>#DIV/0!</v>
      </c>
    </row>
    <row r="35" spans="1:6" s="23" customFormat="1" ht="15.75" customHeight="1" thickBot="1">
      <c r="A35" s="176" t="s">
        <v>252</v>
      </c>
      <c r="B35" s="177" t="s">
        <v>123</v>
      </c>
      <c r="C35" s="202">
        <f>SUM(C36:C37)</f>
        <v>185</v>
      </c>
      <c r="D35" s="202">
        <f>SUM(D36:D37)</f>
        <v>185</v>
      </c>
      <c r="E35" s="480">
        <f>SUM(E36:E37)</f>
        <v>265</v>
      </c>
      <c r="F35" s="329">
        <f t="shared" si="1"/>
        <v>1.4324324324324325</v>
      </c>
    </row>
    <row r="36" spans="1:6" s="23" customFormat="1" ht="15.75" customHeight="1">
      <c r="A36" s="182" t="s">
        <v>253</v>
      </c>
      <c r="B36" s="183" t="s">
        <v>104</v>
      </c>
      <c r="C36" s="203"/>
      <c r="D36" s="203"/>
      <c r="E36" s="292"/>
      <c r="F36" s="331" t="e">
        <f t="shared" si="1"/>
        <v>#DIV/0!</v>
      </c>
    </row>
    <row r="37" spans="1:6" s="23" customFormat="1" ht="15.75" customHeight="1" thickBot="1">
      <c r="A37" s="180" t="s">
        <v>254</v>
      </c>
      <c r="B37" s="170" t="s">
        <v>286</v>
      </c>
      <c r="C37" s="199">
        <v>185</v>
      </c>
      <c r="D37" s="199">
        <v>185</v>
      </c>
      <c r="E37" s="295">
        <v>265</v>
      </c>
      <c r="F37" s="333">
        <f t="shared" si="1"/>
        <v>1.4324324324324325</v>
      </c>
    </row>
    <row r="38" spans="1:6" s="23" customFormat="1" ht="15.75" customHeight="1" thickBot="1">
      <c r="A38" s="176" t="s">
        <v>255</v>
      </c>
      <c r="B38" s="187" t="s">
        <v>34</v>
      </c>
      <c r="C38" s="240">
        <f>C6+C13+C17+C28+C35</f>
        <v>79110</v>
      </c>
      <c r="D38" s="240">
        <f>D6+D13+D17+D28+D35</f>
        <v>112480</v>
      </c>
      <c r="E38" s="481">
        <f>E6+E13+E17+E28+E35</f>
        <v>112516</v>
      </c>
      <c r="F38" s="329">
        <f>E38/D38</f>
        <v>1.0003200568990043</v>
      </c>
    </row>
    <row r="39" spans="1:6" s="23" customFormat="1" ht="15.75" customHeight="1">
      <c r="A39" s="182" t="s">
        <v>256</v>
      </c>
      <c r="B39" s="183" t="s">
        <v>118</v>
      </c>
      <c r="C39" s="203"/>
      <c r="D39" s="203">
        <v>1461</v>
      </c>
      <c r="E39" s="292">
        <v>1461</v>
      </c>
      <c r="F39" s="482">
        <f>E39/D39</f>
        <v>1</v>
      </c>
    </row>
    <row r="40" spans="1:6" s="23" customFormat="1" ht="15.75" customHeight="1">
      <c r="A40" s="180" t="s">
        <v>257</v>
      </c>
      <c r="B40" s="183" t="s">
        <v>131</v>
      </c>
      <c r="C40" s="203"/>
      <c r="D40" s="203"/>
      <c r="E40" s="292"/>
      <c r="F40" s="331"/>
    </row>
    <row r="41" spans="1:6" s="23" customFormat="1" ht="15.75" customHeight="1" thickBot="1">
      <c r="A41" s="483" t="s">
        <v>258</v>
      </c>
      <c r="B41" s="169" t="s">
        <v>200</v>
      </c>
      <c r="C41" s="233"/>
      <c r="D41" s="233"/>
      <c r="E41" s="293">
        <v>-3102</v>
      </c>
      <c r="F41" s="330"/>
    </row>
    <row r="42" spans="1:6" s="23" customFormat="1" ht="15.75" customHeight="1" thickBot="1">
      <c r="A42" s="178" t="s">
        <v>259</v>
      </c>
      <c r="B42" s="188" t="s">
        <v>119</v>
      </c>
      <c r="C42" s="201"/>
      <c r="D42" s="201"/>
      <c r="E42" s="484"/>
      <c r="F42" s="329"/>
    </row>
    <row r="43" spans="1:6" s="23" customFormat="1" ht="15.75" customHeight="1" thickBot="1">
      <c r="A43" s="178" t="s">
        <v>260</v>
      </c>
      <c r="B43" s="177" t="s">
        <v>35</v>
      </c>
      <c r="C43" s="202">
        <f>SUM(C38:C42)</f>
        <v>79110</v>
      </c>
      <c r="D43" s="202">
        <f>SUM(D38:D42)</f>
        <v>113941</v>
      </c>
      <c r="E43" s="480">
        <f>SUM(E38:E42)</f>
        <v>110875</v>
      </c>
      <c r="F43" s="329">
        <f>E43/D43</f>
        <v>0.9730913367444555</v>
      </c>
    </row>
    <row r="44" spans="1:5" s="25" customFormat="1" ht="13.5" customHeight="1">
      <c r="A44" s="189"/>
      <c r="B44" s="190"/>
      <c r="C44" s="241"/>
      <c r="D44" s="241"/>
      <c r="E44" s="241"/>
    </row>
    <row r="45" spans="1:5" s="25" customFormat="1" ht="13.5" customHeight="1">
      <c r="A45" s="189"/>
      <c r="B45" s="190"/>
      <c r="C45" s="241"/>
      <c r="D45" s="241"/>
      <c r="E45" s="241"/>
    </row>
    <row r="46" spans="1:5" ht="15.75">
      <c r="A46" s="191"/>
      <c r="B46" s="191"/>
      <c r="C46" s="242"/>
      <c r="D46" s="242"/>
      <c r="E46" s="242"/>
    </row>
    <row r="47" spans="1:5" ht="16.5" customHeight="1">
      <c r="A47" s="192" t="s">
        <v>36</v>
      </c>
      <c r="B47" s="192"/>
      <c r="C47" s="243"/>
      <c r="D47" s="243"/>
      <c r="E47" s="243"/>
    </row>
    <row r="48" spans="1:6" ht="16.5" customHeight="1" thickBot="1">
      <c r="A48" s="193"/>
      <c r="B48" s="193"/>
      <c r="C48" s="244"/>
      <c r="D48" s="550" t="s">
        <v>49</v>
      </c>
      <c r="E48" s="550"/>
      <c r="F48" s="550"/>
    </row>
    <row r="49" spans="1:6" ht="15.75" customHeight="1">
      <c r="A49" s="551" t="s">
        <v>1</v>
      </c>
      <c r="B49" s="553" t="s">
        <v>137</v>
      </c>
      <c r="C49" s="555" t="s">
        <v>421</v>
      </c>
      <c r="D49" s="556"/>
      <c r="E49" s="556"/>
      <c r="F49" s="557"/>
    </row>
    <row r="50" spans="1:6" s="24" customFormat="1" ht="34.5" customHeight="1" thickBot="1">
      <c r="A50" s="552"/>
      <c r="B50" s="554"/>
      <c r="C50" s="238" t="s">
        <v>136</v>
      </c>
      <c r="D50" s="237" t="s">
        <v>134</v>
      </c>
      <c r="E50" s="285" t="s">
        <v>135</v>
      </c>
      <c r="F50" s="286" t="s">
        <v>197</v>
      </c>
    </row>
    <row r="51" spans="1:6" ht="15.75" customHeight="1" thickBot="1">
      <c r="A51" s="174" t="s">
        <v>3</v>
      </c>
      <c r="B51" s="175" t="s">
        <v>37</v>
      </c>
      <c r="C51" s="197">
        <f>SUM(C52:C58)</f>
        <v>68701</v>
      </c>
      <c r="D51" s="197">
        <f>SUM(D52:D58)</f>
        <v>72462</v>
      </c>
      <c r="E51" s="479">
        <f>SUM(E52:E58)</f>
        <v>72451</v>
      </c>
      <c r="F51" s="329">
        <f aca="true" t="shared" si="2" ref="F51:F58">E51/D51</f>
        <v>0.9998481962959896</v>
      </c>
    </row>
    <row r="52" spans="1:6" ht="15.75" customHeight="1">
      <c r="A52" s="194" t="s">
        <v>5</v>
      </c>
      <c r="B52" s="195" t="s">
        <v>38</v>
      </c>
      <c r="C52" s="198">
        <v>14052</v>
      </c>
      <c r="D52" s="198">
        <v>14790</v>
      </c>
      <c r="E52" s="326">
        <v>14454</v>
      </c>
      <c r="F52" s="334">
        <f t="shared" si="2"/>
        <v>0.9772819472616633</v>
      </c>
    </row>
    <row r="53" spans="1:6" ht="15.75" customHeight="1">
      <c r="A53" s="180" t="s">
        <v>7</v>
      </c>
      <c r="B53" s="170" t="s">
        <v>39</v>
      </c>
      <c r="C53" s="199">
        <v>3593</v>
      </c>
      <c r="D53" s="199">
        <v>3197</v>
      </c>
      <c r="E53" s="295">
        <v>3194</v>
      </c>
      <c r="F53" s="332">
        <f t="shared" si="2"/>
        <v>0.9990616202690021</v>
      </c>
    </row>
    <row r="54" spans="1:6" ht="15.75" customHeight="1">
      <c r="A54" s="180" t="s">
        <v>8</v>
      </c>
      <c r="B54" s="170" t="s">
        <v>40</v>
      </c>
      <c r="C54" s="200">
        <v>23481</v>
      </c>
      <c r="D54" s="200">
        <v>25486</v>
      </c>
      <c r="E54" s="294">
        <v>23367</v>
      </c>
      <c r="F54" s="335">
        <f t="shared" si="2"/>
        <v>0.9168563132700306</v>
      </c>
    </row>
    <row r="55" spans="1:6" ht="15.75" customHeight="1">
      <c r="A55" s="180" t="s">
        <v>9</v>
      </c>
      <c r="B55" s="196" t="s">
        <v>126</v>
      </c>
      <c r="C55" s="200"/>
      <c r="D55" s="200"/>
      <c r="E55" s="294"/>
      <c r="F55" s="335" t="e">
        <f t="shared" si="2"/>
        <v>#DIV/0!</v>
      </c>
    </row>
    <row r="56" spans="1:6" ht="15.75" customHeight="1">
      <c r="A56" s="180" t="s">
        <v>10</v>
      </c>
      <c r="B56" s="196" t="s">
        <v>184</v>
      </c>
      <c r="C56" s="200">
        <v>18529</v>
      </c>
      <c r="D56" s="200">
        <v>16729</v>
      </c>
      <c r="E56" s="294">
        <v>19861</v>
      </c>
      <c r="F56" s="335">
        <f t="shared" si="2"/>
        <v>1.1872197979556458</v>
      </c>
    </row>
    <row r="57" spans="1:6" ht="15.75" customHeight="1">
      <c r="A57" s="180" t="s">
        <v>11</v>
      </c>
      <c r="B57" s="170" t="s">
        <v>121</v>
      </c>
      <c r="C57" s="200">
        <v>8846</v>
      </c>
      <c r="D57" s="200">
        <v>11810</v>
      </c>
      <c r="E57" s="294">
        <v>11325</v>
      </c>
      <c r="F57" s="335">
        <f t="shared" si="2"/>
        <v>0.9589331075359865</v>
      </c>
    </row>
    <row r="58" spans="1:6" ht="15.75" customHeight="1" thickBot="1">
      <c r="A58" s="180" t="s">
        <v>12</v>
      </c>
      <c r="B58" s="186" t="s">
        <v>287</v>
      </c>
      <c r="C58" s="200">
        <v>200</v>
      </c>
      <c r="D58" s="200">
        <v>450</v>
      </c>
      <c r="E58" s="294">
        <v>250</v>
      </c>
      <c r="F58" s="330">
        <f t="shared" si="2"/>
        <v>0.5555555555555556</v>
      </c>
    </row>
    <row r="59" spans="1:6" ht="15.75" customHeight="1" thickBot="1">
      <c r="A59" s="176" t="s">
        <v>13</v>
      </c>
      <c r="B59" s="177" t="s">
        <v>43</v>
      </c>
      <c r="C59" s="202">
        <f>SUM(C60:C64)</f>
        <v>8917</v>
      </c>
      <c r="D59" s="202">
        <f>SUM(D60:D64)</f>
        <v>18533</v>
      </c>
      <c r="E59" s="480">
        <f>SUM(E60:E64)</f>
        <v>20806</v>
      </c>
      <c r="F59" s="329">
        <f aca="true" t="shared" si="3" ref="F59:F67">E59/D59</f>
        <v>1.122646090757028</v>
      </c>
    </row>
    <row r="60" spans="1:6" ht="15.75" customHeight="1">
      <c r="A60" s="182">
        <v>10</v>
      </c>
      <c r="B60" s="183" t="s">
        <v>120</v>
      </c>
      <c r="C60" s="203">
        <v>4091</v>
      </c>
      <c r="D60" s="203">
        <v>17532</v>
      </c>
      <c r="E60" s="292">
        <v>17505</v>
      </c>
      <c r="F60" s="332">
        <f t="shared" si="3"/>
        <v>0.9984599589322382</v>
      </c>
    </row>
    <row r="61" spans="1:6" ht="15.75" customHeight="1">
      <c r="A61" s="182" t="s">
        <v>15</v>
      </c>
      <c r="B61" s="170" t="s">
        <v>283</v>
      </c>
      <c r="C61" s="199">
        <v>4826</v>
      </c>
      <c r="D61" s="199">
        <v>1001</v>
      </c>
      <c r="E61" s="295">
        <v>1001</v>
      </c>
      <c r="F61" s="332">
        <f t="shared" si="3"/>
        <v>1</v>
      </c>
    </row>
    <row r="62" spans="1:6" ht="15.75" customHeight="1">
      <c r="A62" s="182" t="s">
        <v>16</v>
      </c>
      <c r="B62" s="170" t="s">
        <v>288</v>
      </c>
      <c r="C62" s="199"/>
      <c r="D62" s="199"/>
      <c r="E62" s="295"/>
      <c r="F62" s="332" t="e">
        <f t="shared" si="3"/>
        <v>#DIV/0!</v>
      </c>
    </row>
    <row r="63" spans="1:6" ht="15.75" customHeight="1">
      <c r="A63" s="182" t="s">
        <v>17</v>
      </c>
      <c r="B63" s="170" t="s">
        <v>182</v>
      </c>
      <c r="C63" s="199"/>
      <c r="D63" s="199"/>
      <c r="E63" s="295"/>
      <c r="F63" s="332" t="e">
        <f t="shared" si="3"/>
        <v>#DIV/0!</v>
      </c>
    </row>
    <row r="64" spans="1:6" ht="15.75" customHeight="1" thickBot="1">
      <c r="A64" s="184" t="s">
        <v>18</v>
      </c>
      <c r="B64" s="186" t="s">
        <v>289</v>
      </c>
      <c r="C64" s="200"/>
      <c r="D64" s="200"/>
      <c r="E64" s="294">
        <v>2300</v>
      </c>
      <c r="F64" s="332" t="e">
        <f t="shared" si="3"/>
        <v>#DIV/0!</v>
      </c>
    </row>
    <row r="65" spans="1:6" ht="15.75" customHeight="1" thickBot="1">
      <c r="A65" s="176" t="s">
        <v>19</v>
      </c>
      <c r="B65" s="177" t="s">
        <v>158</v>
      </c>
      <c r="C65" s="202">
        <f>SUM(C66:C68)</f>
        <v>200</v>
      </c>
      <c r="D65" s="202">
        <f>SUM(D66:D68)</f>
        <v>3194</v>
      </c>
      <c r="E65" s="480">
        <f>SUM(E66:E68)</f>
        <v>0</v>
      </c>
      <c r="F65" s="329">
        <f t="shared" si="3"/>
        <v>0</v>
      </c>
    </row>
    <row r="66" spans="1:6" ht="15.75" customHeight="1">
      <c r="A66" s="182" t="s">
        <v>20</v>
      </c>
      <c r="B66" s="183" t="s">
        <v>78</v>
      </c>
      <c r="C66" s="203">
        <v>200</v>
      </c>
      <c r="D66" s="203">
        <v>3194</v>
      </c>
      <c r="E66" s="292"/>
      <c r="F66" s="331">
        <f t="shared" si="3"/>
        <v>0</v>
      </c>
    </row>
    <row r="67" spans="1:6" ht="15.75" customHeight="1">
      <c r="A67" s="180" t="s">
        <v>21</v>
      </c>
      <c r="B67" s="170" t="s">
        <v>261</v>
      </c>
      <c r="C67" s="199"/>
      <c r="D67" s="199"/>
      <c r="E67" s="295"/>
      <c r="F67" s="332" t="e">
        <f t="shared" si="3"/>
        <v>#DIV/0!</v>
      </c>
    </row>
    <row r="68" spans="1:6" ht="15.75" customHeight="1" thickBot="1">
      <c r="A68" s="184" t="s">
        <v>22</v>
      </c>
      <c r="B68" s="186" t="s">
        <v>122</v>
      </c>
      <c r="C68" s="200"/>
      <c r="D68" s="200"/>
      <c r="E68" s="294"/>
      <c r="F68" s="333"/>
    </row>
    <row r="69" spans="1:6" ht="15.75" customHeight="1" thickBot="1">
      <c r="A69" s="251" t="s">
        <v>23</v>
      </c>
      <c r="B69" s="252" t="s">
        <v>160</v>
      </c>
      <c r="C69" s="253">
        <v>300</v>
      </c>
      <c r="D69" s="253">
        <v>435</v>
      </c>
      <c r="E69" s="288">
        <v>501</v>
      </c>
      <c r="F69" s="336">
        <v>1.1</v>
      </c>
    </row>
    <row r="70" spans="1:6" ht="15.75" customHeight="1" thickBot="1">
      <c r="A70" s="251" t="s">
        <v>24</v>
      </c>
      <c r="B70" s="252" t="s">
        <v>262</v>
      </c>
      <c r="C70" s="253"/>
      <c r="D70" s="253"/>
      <c r="E70" s="288">
        <v>143</v>
      </c>
      <c r="F70" s="330"/>
    </row>
    <row r="71" spans="1:6" ht="15.75" customHeight="1" thickBot="1">
      <c r="A71" s="176" t="s">
        <v>25</v>
      </c>
      <c r="B71" s="177" t="s">
        <v>159</v>
      </c>
      <c r="C71" s="202">
        <f>SUM(C72:C73)</f>
        <v>992</v>
      </c>
      <c r="D71" s="202">
        <f>SUM(D72:D73)</f>
        <v>19317</v>
      </c>
      <c r="E71" s="480">
        <f>SUM(E72:E73)</f>
        <v>13332</v>
      </c>
      <c r="F71" s="329">
        <f>E71/D71</f>
        <v>0.690169280944246</v>
      </c>
    </row>
    <row r="72" spans="1:6" ht="15.75" customHeight="1">
      <c r="A72" s="182" t="s">
        <v>26</v>
      </c>
      <c r="B72" s="183" t="s">
        <v>113</v>
      </c>
      <c r="C72" s="203">
        <v>992</v>
      </c>
      <c r="D72" s="203">
        <v>19317</v>
      </c>
      <c r="E72" s="292">
        <v>13332</v>
      </c>
      <c r="F72" s="331">
        <f>E72/D72</f>
        <v>0.690169280944246</v>
      </c>
    </row>
    <row r="73" spans="1:6" ht="15.75" customHeight="1" thickBot="1">
      <c r="A73" s="184" t="s">
        <v>27</v>
      </c>
      <c r="B73" s="186" t="s">
        <v>107</v>
      </c>
      <c r="C73" s="200"/>
      <c r="D73" s="200"/>
      <c r="E73" s="294"/>
      <c r="F73" s="333"/>
    </row>
    <row r="74" spans="1:6" ht="15.75" customHeight="1" thickBot="1">
      <c r="A74" s="176" t="s">
        <v>28</v>
      </c>
      <c r="B74" s="177" t="s">
        <v>108</v>
      </c>
      <c r="C74" s="202">
        <f>C51+C59+C65+C69+C70+C71</f>
        <v>79110</v>
      </c>
      <c r="D74" s="202">
        <f>D51+D59+D65+D69+D70+D71</f>
        <v>113941</v>
      </c>
      <c r="E74" s="480">
        <f>E51+E59+E65+E69+E70+E71</f>
        <v>107233</v>
      </c>
      <c r="F74" s="329">
        <f>E74/D74</f>
        <v>0.9411274255974583</v>
      </c>
    </row>
  </sheetData>
  <sheetProtection/>
  <mergeCells count="8">
    <mergeCell ref="D2:F2"/>
    <mergeCell ref="D48:F48"/>
    <mergeCell ref="A49:A50"/>
    <mergeCell ref="B49:B50"/>
    <mergeCell ref="C49:F49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Község Önkormányzata
2012. évi költségvetésének 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3">
      <selection activeCell="D63" sqref="D63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559" t="s">
        <v>195</v>
      </c>
      <c r="E1" s="559"/>
      <c r="F1" s="559"/>
      <c r="G1" s="559"/>
    </row>
    <row r="2" spans="1:7" s="12" customFormat="1" ht="15.75">
      <c r="A2" s="95" t="s">
        <v>44</v>
      </c>
      <c r="B2" s="96"/>
      <c r="C2" s="573" t="s">
        <v>293</v>
      </c>
      <c r="D2" s="574"/>
      <c r="E2" s="574"/>
      <c r="F2" s="568" t="s">
        <v>45</v>
      </c>
      <c r="G2" s="569"/>
    </row>
    <row r="3" spans="1:7" s="12" customFormat="1" ht="16.5" thickBot="1">
      <c r="A3" s="98" t="s">
        <v>46</v>
      </c>
      <c r="B3" s="99"/>
      <c r="C3" s="575" t="s">
        <v>47</v>
      </c>
      <c r="D3" s="576"/>
      <c r="E3" s="576"/>
      <c r="F3" s="570" t="s">
        <v>48</v>
      </c>
      <c r="G3" s="571"/>
    </row>
    <row r="4" spans="1:7" s="13" customFormat="1" ht="21" customHeight="1" thickBot="1">
      <c r="A4" s="33"/>
      <c r="B4" s="33"/>
      <c r="C4" s="33"/>
      <c r="D4" s="46"/>
      <c r="E4" s="572" t="s">
        <v>49</v>
      </c>
      <c r="F4" s="572"/>
      <c r="G4" s="572"/>
    </row>
    <row r="5" spans="1:7" ht="38.25">
      <c r="A5" s="34" t="s">
        <v>162</v>
      </c>
      <c r="B5" s="35" t="s">
        <v>50</v>
      </c>
      <c r="C5" s="577" t="s">
        <v>163</v>
      </c>
      <c r="D5" s="262" t="s">
        <v>139</v>
      </c>
      <c r="E5" s="35" t="s">
        <v>140</v>
      </c>
      <c r="F5" s="581" t="s">
        <v>135</v>
      </c>
      <c r="G5" s="566" t="s">
        <v>197</v>
      </c>
    </row>
    <row r="6" spans="1:7" ht="13.5" thickBot="1">
      <c r="A6" s="204" t="s">
        <v>51</v>
      </c>
      <c r="B6" s="36"/>
      <c r="C6" s="578"/>
      <c r="D6" s="579" t="s">
        <v>164</v>
      </c>
      <c r="E6" s="580"/>
      <c r="F6" s="582"/>
      <c r="G6" s="567"/>
    </row>
    <row r="7" spans="1:7" s="10" customFormat="1" ht="16.5" thickBot="1">
      <c r="A7" s="53">
        <v>1</v>
      </c>
      <c r="B7" s="52">
        <v>2</v>
      </c>
      <c r="C7" s="52">
        <v>3</v>
      </c>
      <c r="D7" s="263">
        <v>4</v>
      </c>
      <c r="E7" s="52">
        <v>5</v>
      </c>
      <c r="F7" s="297">
        <v>6</v>
      </c>
      <c r="G7" s="298">
        <v>7</v>
      </c>
    </row>
    <row r="8" spans="1:7" s="10" customFormat="1" ht="15.75" customHeight="1" thickBot="1">
      <c r="A8" s="583" t="s">
        <v>52</v>
      </c>
      <c r="B8" s="584"/>
      <c r="C8" s="584"/>
      <c r="D8" s="584"/>
      <c r="E8" s="584"/>
      <c r="F8" s="584"/>
      <c r="G8" s="585"/>
    </row>
    <row r="9" spans="1:7" s="14" customFormat="1" ht="13.5" customHeight="1" thickBot="1">
      <c r="A9" s="49">
        <v>1</v>
      </c>
      <c r="B9" s="50"/>
      <c r="C9" s="54" t="s">
        <v>53</v>
      </c>
      <c r="D9" s="264">
        <f>SUM(D10:D15)</f>
        <v>1417</v>
      </c>
      <c r="E9" s="264">
        <f>SUM(E10:E15)</f>
        <v>2156</v>
      </c>
      <c r="F9" s="264">
        <f>SUM(F10:F15)</f>
        <v>2405</v>
      </c>
      <c r="G9" s="311">
        <f>F9/E9</f>
        <v>1.115491651205937</v>
      </c>
    </row>
    <row r="10" spans="1:7" s="2" customFormat="1" ht="13.5" customHeight="1">
      <c r="A10" s="37"/>
      <c r="B10" s="38">
        <v>1</v>
      </c>
      <c r="C10" s="55" t="s">
        <v>416</v>
      </c>
      <c r="D10" s="265">
        <v>50</v>
      </c>
      <c r="E10" s="265">
        <v>50</v>
      </c>
      <c r="F10" s="265">
        <v>15</v>
      </c>
      <c r="G10" s="299">
        <f>F10/E10</f>
        <v>0.3</v>
      </c>
    </row>
    <row r="11" spans="1:7" s="2" customFormat="1" ht="13.5" customHeight="1">
      <c r="A11" s="37"/>
      <c r="B11" s="38">
        <v>2</v>
      </c>
      <c r="C11" s="55" t="s">
        <v>417</v>
      </c>
      <c r="D11" s="265">
        <v>1245</v>
      </c>
      <c r="E11" s="265">
        <v>1985</v>
      </c>
      <c r="F11" s="265">
        <v>2273</v>
      </c>
      <c r="G11" s="300">
        <f>F11/E11</f>
        <v>1.145088161209068</v>
      </c>
    </row>
    <row r="12" spans="1:7" s="2" customFormat="1" ht="13.5" customHeight="1">
      <c r="A12" s="37"/>
      <c r="B12" s="38">
        <v>3</v>
      </c>
      <c r="C12" s="55" t="s">
        <v>81</v>
      </c>
      <c r="D12" s="265">
        <v>122</v>
      </c>
      <c r="E12" s="265">
        <v>121</v>
      </c>
      <c r="F12" s="265">
        <v>117</v>
      </c>
      <c r="G12" s="300">
        <v>0.97</v>
      </c>
    </row>
    <row r="13" spans="1:7" s="2" customFormat="1" ht="13.5" customHeight="1">
      <c r="A13" s="37"/>
      <c r="B13" s="38">
        <v>4</v>
      </c>
      <c r="C13" s="55" t="s">
        <v>165</v>
      </c>
      <c r="D13" s="265"/>
      <c r="E13" s="265"/>
      <c r="F13" s="265"/>
      <c r="G13" s="300" t="e">
        <f>F13/E13</f>
        <v>#DIV/0!</v>
      </c>
    </row>
    <row r="14" spans="1:7" s="2" customFormat="1" ht="13.5" customHeight="1">
      <c r="A14" s="37"/>
      <c r="B14" s="38">
        <v>5</v>
      </c>
      <c r="C14" s="55" t="s">
        <v>133</v>
      </c>
      <c r="D14" s="265"/>
      <c r="E14" s="265"/>
      <c r="F14" s="265"/>
      <c r="G14" s="300"/>
    </row>
    <row r="15" spans="1:7" s="2" customFormat="1" ht="13.5" customHeight="1" thickBot="1">
      <c r="A15" s="37"/>
      <c r="B15" s="38">
        <v>6</v>
      </c>
      <c r="C15" s="55" t="s">
        <v>56</v>
      </c>
      <c r="D15" s="265"/>
      <c r="E15" s="265"/>
      <c r="F15" s="265"/>
      <c r="G15" s="300" t="e">
        <f>F15/E15</f>
        <v>#DIV/0!</v>
      </c>
    </row>
    <row r="16" spans="1:7" s="14" customFormat="1" ht="13.5" customHeight="1" thickBot="1">
      <c r="A16" s="49">
        <v>2</v>
      </c>
      <c r="B16" s="50"/>
      <c r="C16" s="54" t="s">
        <v>166</v>
      </c>
      <c r="D16" s="266">
        <f>SUM(D17:D20)</f>
        <v>50428</v>
      </c>
      <c r="E16" s="266">
        <f>SUM(E17:E20)</f>
        <v>47948</v>
      </c>
      <c r="F16" s="266">
        <f>SUM(F17:F20)</f>
        <v>47213</v>
      </c>
      <c r="G16" s="311">
        <f>F16/E16</f>
        <v>0.9846708934679236</v>
      </c>
    </row>
    <row r="17" spans="1:7" s="14" customFormat="1" ht="13.5" customHeight="1">
      <c r="A17" s="27"/>
      <c r="B17" s="29">
        <v>1</v>
      </c>
      <c r="C17" s="56" t="s">
        <v>285</v>
      </c>
      <c r="D17" s="267">
        <v>550</v>
      </c>
      <c r="E17" s="267">
        <v>550</v>
      </c>
      <c r="F17" s="267">
        <v>454</v>
      </c>
      <c r="G17" s="299">
        <v>0.98</v>
      </c>
    </row>
    <row r="18" spans="1:7" s="14" customFormat="1" ht="13.5" customHeight="1">
      <c r="A18" s="39"/>
      <c r="B18" s="40">
        <v>2</v>
      </c>
      <c r="C18" s="57" t="s">
        <v>57</v>
      </c>
      <c r="D18" s="268">
        <v>3000</v>
      </c>
      <c r="E18" s="268"/>
      <c r="F18" s="268"/>
      <c r="G18" s="300" t="e">
        <f aca="true" t="shared" si="0" ref="G18:G27">F18/E18</f>
        <v>#DIV/0!</v>
      </c>
    </row>
    <row r="19" spans="1:7" s="2" customFormat="1" ht="13.5" customHeight="1">
      <c r="A19" s="37"/>
      <c r="B19" s="38">
        <v>3</v>
      </c>
      <c r="C19" s="55" t="s">
        <v>58</v>
      </c>
      <c r="D19" s="265">
        <v>46578</v>
      </c>
      <c r="E19" s="265">
        <v>46578</v>
      </c>
      <c r="F19" s="265">
        <v>46028</v>
      </c>
      <c r="G19" s="300">
        <f t="shared" si="0"/>
        <v>0.9881918502297222</v>
      </c>
    </row>
    <row r="20" spans="1:7" s="2" customFormat="1" ht="13.5" customHeight="1" thickBot="1">
      <c r="A20" s="37"/>
      <c r="B20" s="38">
        <v>4</v>
      </c>
      <c r="C20" s="55" t="s">
        <v>59</v>
      </c>
      <c r="D20" s="265">
        <v>300</v>
      </c>
      <c r="E20" s="265">
        <v>820</v>
      </c>
      <c r="F20" s="265">
        <v>731</v>
      </c>
      <c r="G20" s="301">
        <f t="shared" si="0"/>
        <v>0.8914634146341464</v>
      </c>
    </row>
    <row r="21" spans="1:7" s="14" customFormat="1" ht="13.5" customHeight="1" thickBot="1">
      <c r="A21" s="49">
        <v>3</v>
      </c>
      <c r="B21" s="50"/>
      <c r="C21" s="54" t="s">
        <v>60</v>
      </c>
      <c r="D21" s="266">
        <f>SUM(D22:D24)</f>
        <v>5737</v>
      </c>
      <c r="E21" s="266">
        <f>SUM(E22:E24)</f>
        <v>11252</v>
      </c>
      <c r="F21" s="266">
        <f>SUM(F22:F24)</f>
        <v>11446</v>
      </c>
      <c r="G21" s="311">
        <f t="shared" si="0"/>
        <v>1.0172413793103448</v>
      </c>
    </row>
    <row r="22" spans="1:7" s="2" customFormat="1" ht="13.5" customHeight="1">
      <c r="A22" s="37"/>
      <c r="B22" s="38">
        <v>1</v>
      </c>
      <c r="C22" s="55" t="s">
        <v>61</v>
      </c>
      <c r="D22" s="265"/>
      <c r="E22" s="265"/>
      <c r="F22" s="265"/>
      <c r="G22" s="301" t="e">
        <f t="shared" si="0"/>
        <v>#DIV/0!</v>
      </c>
    </row>
    <row r="23" spans="1:7" s="2" customFormat="1" ht="13.5" customHeight="1">
      <c r="A23" s="37"/>
      <c r="B23" s="38">
        <v>2</v>
      </c>
      <c r="C23" s="55" t="s">
        <v>294</v>
      </c>
      <c r="D23" s="265">
        <v>2100</v>
      </c>
      <c r="E23" s="265">
        <v>2100</v>
      </c>
      <c r="F23" s="265">
        <v>2095</v>
      </c>
      <c r="G23" s="301">
        <f t="shared" si="0"/>
        <v>0.9976190476190476</v>
      </c>
    </row>
    <row r="24" spans="1:7" s="2" customFormat="1" ht="13.5" customHeight="1" thickBot="1">
      <c r="A24" s="37"/>
      <c r="B24" s="38">
        <v>3</v>
      </c>
      <c r="C24" s="55" t="s">
        <v>292</v>
      </c>
      <c r="D24" s="265">
        <v>3637</v>
      </c>
      <c r="E24" s="265">
        <v>9152</v>
      </c>
      <c r="F24" s="265">
        <v>9351</v>
      </c>
      <c r="G24" s="301">
        <f t="shared" si="0"/>
        <v>1.021743881118881</v>
      </c>
    </row>
    <row r="25" spans="1:7" s="14" customFormat="1" ht="14.25" customHeight="1" thickBot="1">
      <c r="A25" s="49">
        <v>4</v>
      </c>
      <c r="B25" s="50"/>
      <c r="C25" s="54" t="s">
        <v>124</v>
      </c>
      <c r="D25" s="266">
        <f>SUM(D26:D35)</f>
        <v>15920</v>
      </c>
      <c r="E25" s="266">
        <f>SUM(E26:E36)</f>
        <v>39431</v>
      </c>
      <c r="F25" s="266">
        <f>SUM(F26:F36)</f>
        <v>39431</v>
      </c>
      <c r="G25" s="311">
        <f t="shared" si="0"/>
        <v>1</v>
      </c>
    </row>
    <row r="26" spans="1:7" s="2" customFormat="1" ht="13.5" customHeight="1">
      <c r="A26" s="37"/>
      <c r="B26" s="38">
        <v>1</v>
      </c>
      <c r="C26" s="55" t="s">
        <v>62</v>
      </c>
      <c r="D26" s="265">
        <v>8748</v>
      </c>
      <c r="E26" s="265">
        <v>8748</v>
      </c>
      <c r="F26" s="265">
        <v>8748</v>
      </c>
      <c r="G26" s="299">
        <f t="shared" si="0"/>
        <v>1</v>
      </c>
    </row>
    <row r="27" spans="1:7" s="2" customFormat="1" ht="13.5" customHeight="1">
      <c r="A27" s="37"/>
      <c r="B27" s="38">
        <v>2</v>
      </c>
      <c r="C27" s="55" t="s">
        <v>63</v>
      </c>
      <c r="D27" s="265"/>
      <c r="E27" s="265">
        <v>3005</v>
      </c>
      <c r="F27" s="265">
        <v>3005</v>
      </c>
      <c r="G27" s="300">
        <f t="shared" si="0"/>
        <v>1</v>
      </c>
    </row>
    <row r="28" spans="1:7" s="2" customFormat="1" ht="13.5" customHeight="1">
      <c r="A28" s="37"/>
      <c r="B28" s="38">
        <v>3</v>
      </c>
      <c r="C28" s="55" t="s">
        <v>125</v>
      </c>
      <c r="D28" s="265"/>
      <c r="E28" s="265"/>
      <c r="F28" s="265"/>
      <c r="G28" s="300"/>
    </row>
    <row r="29" spans="1:7" s="2" customFormat="1" ht="13.5" customHeight="1">
      <c r="A29" s="37"/>
      <c r="B29" s="38">
        <v>4</v>
      </c>
      <c r="C29" s="55" t="s">
        <v>64</v>
      </c>
      <c r="D29" s="265"/>
      <c r="E29" s="265"/>
      <c r="F29" s="265"/>
      <c r="G29" s="300"/>
    </row>
    <row r="30" spans="1:7" s="2" customFormat="1" ht="13.5" customHeight="1">
      <c r="A30" s="37"/>
      <c r="B30" s="38">
        <v>5</v>
      </c>
      <c r="C30" s="55" t="s">
        <v>65</v>
      </c>
      <c r="D30" s="265">
        <v>7172</v>
      </c>
      <c r="E30" s="265">
        <v>8319</v>
      </c>
      <c r="F30" s="265">
        <v>8319</v>
      </c>
      <c r="G30" s="300">
        <f>F30/E30</f>
        <v>1</v>
      </c>
    </row>
    <row r="31" spans="1:7" s="2" customFormat="1" ht="13.5" customHeight="1">
      <c r="A31" s="37"/>
      <c r="B31" s="38">
        <v>6</v>
      </c>
      <c r="C31" s="55" t="s">
        <v>250</v>
      </c>
      <c r="D31" s="265"/>
      <c r="E31" s="265"/>
      <c r="F31" s="265"/>
      <c r="G31" s="300" t="e">
        <f>F31/E31</f>
        <v>#DIV/0!</v>
      </c>
    </row>
    <row r="32" spans="1:7" s="2" customFormat="1" ht="13.5" customHeight="1">
      <c r="A32" s="37"/>
      <c r="B32" s="38">
        <v>7</v>
      </c>
      <c r="C32" s="55" t="s">
        <v>263</v>
      </c>
      <c r="D32" s="265"/>
      <c r="E32" s="265"/>
      <c r="F32" s="265"/>
      <c r="G32" s="300"/>
    </row>
    <row r="33" spans="1:7" s="2" customFormat="1" ht="13.5" customHeight="1">
      <c r="A33" s="37"/>
      <c r="B33" s="38">
        <v>8</v>
      </c>
      <c r="C33" s="55" t="s">
        <v>66</v>
      </c>
      <c r="D33" s="265"/>
      <c r="E33" s="265"/>
      <c r="F33" s="265"/>
      <c r="G33" s="300"/>
    </row>
    <row r="34" spans="1:7" s="2" customFormat="1" ht="13.5" customHeight="1">
      <c r="A34" s="37"/>
      <c r="B34" s="38">
        <v>9</v>
      </c>
      <c r="C34" s="55" t="s">
        <v>198</v>
      </c>
      <c r="D34" s="265"/>
      <c r="E34" s="265"/>
      <c r="F34" s="265"/>
      <c r="G34" s="300" t="e">
        <f>F34/E34</f>
        <v>#DIV/0!</v>
      </c>
    </row>
    <row r="35" spans="1:7" s="2" customFormat="1" ht="13.5" customHeight="1">
      <c r="A35" s="92"/>
      <c r="B35" s="93">
        <v>10</v>
      </c>
      <c r="C35" s="94" t="s">
        <v>248</v>
      </c>
      <c r="D35" s="269"/>
      <c r="E35" s="269">
        <v>19359</v>
      </c>
      <c r="F35" s="269">
        <v>19359</v>
      </c>
      <c r="G35" s="300"/>
    </row>
    <row r="36" spans="1:7" s="2" customFormat="1" ht="13.5" customHeight="1" thickBot="1">
      <c r="A36" s="337"/>
      <c r="B36" s="485">
        <v>11</v>
      </c>
      <c r="C36" s="486" t="s">
        <v>264</v>
      </c>
      <c r="D36" s="487"/>
      <c r="E36" s="487"/>
      <c r="F36" s="486"/>
      <c r="G36" s="300" t="e">
        <f>F36/E36</f>
        <v>#DIV/0!</v>
      </c>
    </row>
    <row r="37" spans="1:7" s="2" customFormat="1" ht="13.5" customHeight="1" thickBot="1">
      <c r="A37" s="49">
        <v>5</v>
      </c>
      <c r="B37" s="50"/>
      <c r="C37" s="54" t="s">
        <v>185</v>
      </c>
      <c r="D37" s="266">
        <f>SUM(D38:D43)</f>
        <v>5423</v>
      </c>
      <c r="E37" s="266">
        <f>SUM(E38:E44)</f>
        <v>11508</v>
      </c>
      <c r="F37" s="266">
        <f>SUM(F38:F44)</f>
        <v>11756</v>
      </c>
      <c r="G37" s="311">
        <f aca="true" t="shared" si="1" ref="G37:G44">F37/E37</f>
        <v>1.021550225929788</v>
      </c>
    </row>
    <row r="38" spans="1:7" s="2" customFormat="1" ht="13.5" customHeight="1">
      <c r="A38" s="41"/>
      <c r="B38" s="42">
        <v>1</v>
      </c>
      <c r="C38" s="64" t="s">
        <v>265</v>
      </c>
      <c r="D38" s="270"/>
      <c r="E38" s="270">
        <v>4430</v>
      </c>
      <c r="F38" s="270">
        <v>4430</v>
      </c>
      <c r="G38" s="299">
        <f t="shared" si="1"/>
        <v>1</v>
      </c>
    </row>
    <row r="39" spans="1:7" s="2" customFormat="1" ht="13.5" customHeight="1">
      <c r="A39" s="37"/>
      <c r="B39" s="38">
        <v>2</v>
      </c>
      <c r="C39" s="55" t="s">
        <v>295</v>
      </c>
      <c r="D39" s="265"/>
      <c r="E39" s="265"/>
      <c r="F39" s="265"/>
      <c r="G39" s="300" t="e">
        <f t="shared" si="1"/>
        <v>#DIV/0!</v>
      </c>
    </row>
    <row r="40" spans="1:7" s="2" customFormat="1" ht="13.5" customHeight="1">
      <c r="A40" s="37"/>
      <c r="B40" s="38">
        <v>3</v>
      </c>
      <c r="C40" s="55" t="s">
        <v>266</v>
      </c>
      <c r="D40" s="265"/>
      <c r="E40" s="265"/>
      <c r="F40" s="265"/>
      <c r="G40" s="300" t="e">
        <f t="shared" si="1"/>
        <v>#DIV/0!</v>
      </c>
    </row>
    <row r="41" spans="1:7" s="2" customFormat="1" ht="13.5" customHeight="1">
      <c r="A41" s="37"/>
      <c r="B41" s="38">
        <v>4</v>
      </c>
      <c r="C41" s="55" t="s">
        <v>267</v>
      </c>
      <c r="D41" s="265">
        <v>2259</v>
      </c>
      <c r="E41" s="265">
        <v>2528</v>
      </c>
      <c r="F41" s="265">
        <v>2528</v>
      </c>
      <c r="G41" s="300">
        <f t="shared" si="1"/>
        <v>1</v>
      </c>
    </row>
    <row r="42" spans="1:7" s="2" customFormat="1" ht="13.5" customHeight="1">
      <c r="A42" s="37"/>
      <c r="B42" s="38">
        <v>5</v>
      </c>
      <c r="C42" s="58" t="s">
        <v>268</v>
      </c>
      <c r="D42" s="265">
        <v>3164</v>
      </c>
      <c r="E42" s="265">
        <v>4550</v>
      </c>
      <c r="F42" s="265">
        <v>4758</v>
      </c>
      <c r="G42" s="301">
        <f t="shared" si="1"/>
        <v>1.0457142857142858</v>
      </c>
    </row>
    <row r="43" spans="1:7" s="2" customFormat="1" ht="13.5" customHeight="1">
      <c r="A43" s="37"/>
      <c r="B43" s="38">
        <v>5</v>
      </c>
      <c r="C43" s="55" t="s">
        <v>68</v>
      </c>
      <c r="D43" s="155"/>
      <c r="E43" s="155"/>
      <c r="F43" s="155"/>
      <c r="G43" s="300" t="e">
        <f t="shared" si="1"/>
        <v>#DIV/0!</v>
      </c>
    </row>
    <row r="44" spans="1:7" s="2" customFormat="1" ht="13.5" customHeight="1" thickBot="1">
      <c r="A44" s="489"/>
      <c r="B44" s="490">
        <v>6</v>
      </c>
      <c r="C44" s="491" t="s">
        <v>269</v>
      </c>
      <c r="D44" s="487"/>
      <c r="E44" s="487"/>
      <c r="F44" s="486">
        <v>40</v>
      </c>
      <c r="G44" s="488" t="e">
        <f t="shared" si="1"/>
        <v>#DIV/0!</v>
      </c>
    </row>
    <row r="45" spans="1:7" s="14" customFormat="1" ht="13.5" customHeight="1" thickBot="1">
      <c r="A45" s="49">
        <v>6</v>
      </c>
      <c r="B45" s="50"/>
      <c r="C45" s="54" t="s">
        <v>110</v>
      </c>
      <c r="D45" s="266">
        <f>SUM(D46:D47)</f>
        <v>185</v>
      </c>
      <c r="E45" s="266">
        <f>SUM(E46:E47)</f>
        <v>185</v>
      </c>
      <c r="F45" s="266">
        <f>SUM(F46:F47)</f>
        <v>265</v>
      </c>
      <c r="G45" s="311">
        <f>F45/E45</f>
        <v>1.4324324324324325</v>
      </c>
    </row>
    <row r="46" spans="1:7" s="2" customFormat="1" ht="13.5" customHeight="1">
      <c r="A46" s="37"/>
      <c r="B46" s="38">
        <v>1</v>
      </c>
      <c r="C46" s="55" t="s">
        <v>104</v>
      </c>
      <c r="D46" s="265">
        <v>185</v>
      </c>
      <c r="E46" s="265">
        <v>185</v>
      </c>
      <c r="F46" s="265">
        <v>265</v>
      </c>
      <c r="G46" s="299">
        <f>F46/E46</f>
        <v>1.4324324324324325</v>
      </c>
    </row>
    <row r="47" spans="1:7" s="2" customFormat="1" ht="13.5" customHeight="1" thickBot="1">
      <c r="A47" s="37"/>
      <c r="B47" s="38">
        <v>2</v>
      </c>
      <c r="C47" s="55" t="s">
        <v>270</v>
      </c>
      <c r="D47" s="265"/>
      <c r="E47" s="265"/>
      <c r="F47" s="265"/>
      <c r="G47" s="301" t="e">
        <f>F47/E47</f>
        <v>#DIV/0!</v>
      </c>
    </row>
    <row r="48" spans="1:7" s="2" customFormat="1" ht="13.5" customHeight="1" thickBot="1">
      <c r="A48" s="49">
        <v>7</v>
      </c>
      <c r="B48" s="50"/>
      <c r="C48" s="59" t="s">
        <v>69</v>
      </c>
      <c r="D48" s="264">
        <f>D49+D50</f>
        <v>0</v>
      </c>
      <c r="E48" s="264">
        <f>E49+E50</f>
        <v>1461</v>
      </c>
      <c r="F48" s="264">
        <f>F49+F50</f>
        <v>-1641</v>
      </c>
      <c r="G48" s="311"/>
    </row>
    <row r="49" spans="1:7" s="2" customFormat="1" ht="13.5" customHeight="1">
      <c r="A49" s="28"/>
      <c r="B49" s="29">
        <v>1</v>
      </c>
      <c r="C49" s="60" t="s">
        <v>111</v>
      </c>
      <c r="D49" s="267"/>
      <c r="E49" s="267">
        <v>1461</v>
      </c>
      <c r="F49" s="267">
        <v>1461</v>
      </c>
      <c r="G49" s="299">
        <f>F49/E49</f>
        <v>1</v>
      </c>
    </row>
    <row r="50" spans="1:7" s="2" customFormat="1" ht="13.5" customHeight="1" thickBot="1">
      <c r="A50" s="41"/>
      <c r="B50" s="42">
        <v>2</v>
      </c>
      <c r="C50" s="61" t="s">
        <v>200</v>
      </c>
      <c r="D50" s="270"/>
      <c r="E50" s="270"/>
      <c r="F50" s="270">
        <v>-3102</v>
      </c>
      <c r="G50" s="301"/>
    </row>
    <row r="51" spans="1:7" s="2" customFormat="1" ht="15.75" thickBot="1">
      <c r="A51" s="246"/>
      <c r="B51" s="247"/>
      <c r="C51" s="62" t="s">
        <v>35</v>
      </c>
      <c r="D51" s="271">
        <f>D9+D16+D21+D25+D37+D45+D48</f>
        <v>79110</v>
      </c>
      <c r="E51" s="271">
        <f>E9+E16+E21+E25+E37+E45+E48</f>
        <v>113941</v>
      </c>
      <c r="F51" s="271">
        <f>F9+F16+F21+F25+F37+F45+F48</f>
        <v>110875</v>
      </c>
      <c r="G51" s="302">
        <f>F51/E51</f>
        <v>0.9730913367444555</v>
      </c>
    </row>
    <row r="52" spans="1:6" ht="12.75">
      <c r="A52" s="43"/>
      <c r="B52" s="44"/>
      <c r="C52" s="44"/>
      <c r="D52" s="44"/>
      <c r="E52" s="44"/>
      <c r="F52" s="44"/>
    </row>
    <row r="53" spans="1:6" ht="13.5" thickBot="1">
      <c r="A53" s="43"/>
      <c r="B53" s="44"/>
      <c r="C53" s="44"/>
      <c r="D53" s="44"/>
      <c r="E53" s="44"/>
      <c r="F53" s="44"/>
    </row>
    <row r="54" spans="1:7" s="10" customFormat="1" ht="16.5" customHeight="1" thickBot="1">
      <c r="A54" s="560" t="s">
        <v>70</v>
      </c>
      <c r="B54" s="561"/>
      <c r="C54" s="561"/>
      <c r="D54" s="561"/>
      <c r="E54" s="561"/>
      <c r="F54" s="561"/>
      <c r="G54" s="562"/>
    </row>
    <row r="55" spans="1:7" s="15" customFormat="1" ht="15" customHeight="1" thickBot="1">
      <c r="A55" s="49">
        <v>9</v>
      </c>
      <c r="B55" s="50"/>
      <c r="C55" s="54" t="s">
        <v>71</v>
      </c>
      <c r="D55" s="266">
        <f>SUM(D56:D62)</f>
        <v>68701</v>
      </c>
      <c r="E55" s="266">
        <f>SUM(E56:E62)</f>
        <v>72462</v>
      </c>
      <c r="F55" s="266">
        <f>SUM(F56:F62)</f>
        <v>72451</v>
      </c>
      <c r="G55" s="311">
        <f aca="true" t="shared" si="2" ref="G55:G62">F55/E55</f>
        <v>0.9998481962959896</v>
      </c>
    </row>
    <row r="56" spans="1:7" ht="15" customHeight="1">
      <c r="A56" s="37"/>
      <c r="B56" s="38">
        <v>1</v>
      </c>
      <c r="C56" s="55" t="s">
        <v>72</v>
      </c>
      <c r="D56" s="265">
        <v>14052</v>
      </c>
      <c r="E56" s="265">
        <v>14790</v>
      </c>
      <c r="F56" s="265">
        <v>14454</v>
      </c>
      <c r="G56" s="315">
        <f t="shared" si="2"/>
        <v>0.9772819472616633</v>
      </c>
    </row>
    <row r="57" spans="1:7" ht="15" customHeight="1">
      <c r="A57" s="37"/>
      <c r="B57" s="38">
        <v>2</v>
      </c>
      <c r="C57" s="55" t="s">
        <v>39</v>
      </c>
      <c r="D57" s="265">
        <v>3593</v>
      </c>
      <c r="E57" s="265">
        <v>3197</v>
      </c>
      <c r="F57" s="265">
        <v>3194</v>
      </c>
      <c r="G57" s="477">
        <f t="shared" si="2"/>
        <v>0.9990616202690021</v>
      </c>
    </row>
    <row r="58" spans="1:7" ht="15" customHeight="1">
      <c r="A58" s="37"/>
      <c r="B58" s="38">
        <v>3</v>
      </c>
      <c r="C58" s="55" t="s">
        <v>73</v>
      </c>
      <c r="D58" s="265">
        <v>23481</v>
      </c>
      <c r="E58" s="265">
        <v>25486</v>
      </c>
      <c r="F58" s="265">
        <v>23367</v>
      </c>
      <c r="G58" s="477">
        <f t="shared" si="2"/>
        <v>0.9168563132700306</v>
      </c>
    </row>
    <row r="59" spans="1:7" ht="15" customHeight="1">
      <c r="A59" s="37"/>
      <c r="B59" s="38">
        <v>4</v>
      </c>
      <c r="C59" s="205" t="s">
        <v>126</v>
      </c>
      <c r="D59" s="265"/>
      <c r="E59" s="265"/>
      <c r="F59" s="265"/>
      <c r="G59" s="477" t="e">
        <f t="shared" si="2"/>
        <v>#DIV/0!</v>
      </c>
    </row>
    <row r="60" spans="1:7" ht="15" customHeight="1">
      <c r="A60" s="37"/>
      <c r="B60" s="38">
        <v>5</v>
      </c>
      <c r="C60" s="55" t="s">
        <v>187</v>
      </c>
      <c r="D60" s="265">
        <v>18529</v>
      </c>
      <c r="E60" s="265">
        <v>16729</v>
      </c>
      <c r="F60" s="265">
        <v>19861</v>
      </c>
      <c r="G60" s="477">
        <f t="shared" si="2"/>
        <v>1.1872197979556458</v>
      </c>
    </row>
    <row r="61" spans="1:7" ht="15" customHeight="1">
      <c r="A61" s="37"/>
      <c r="B61" s="38">
        <v>6</v>
      </c>
      <c r="C61" s="55" t="s">
        <v>74</v>
      </c>
      <c r="D61" s="265">
        <v>8846</v>
      </c>
      <c r="E61" s="265">
        <v>11810</v>
      </c>
      <c r="F61" s="265">
        <v>11325</v>
      </c>
      <c r="G61" s="477">
        <f t="shared" si="2"/>
        <v>0.9589331075359865</v>
      </c>
    </row>
    <row r="62" spans="1:7" ht="15" customHeight="1" thickBot="1">
      <c r="A62" s="37"/>
      <c r="B62" s="38">
        <v>7</v>
      </c>
      <c r="C62" s="55" t="s">
        <v>287</v>
      </c>
      <c r="D62" s="265">
        <v>200</v>
      </c>
      <c r="E62" s="265">
        <v>450</v>
      </c>
      <c r="F62" s="265">
        <v>250</v>
      </c>
      <c r="G62" s="477">
        <f t="shared" si="2"/>
        <v>0.5555555555555556</v>
      </c>
    </row>
    <row r="63" spans="1:7" s="15" customFormat="1" ht="15" customHeight="1" thickBot="1">
      <c r="A63" s="49">
        <v>10</v>
      </c>
      <c r="B63" s="50"/>
      <c r="C63" s="54" t="s">
        <v>75</v>
      </c>
      <c r="D63" s="266">
        <f>SUM(D64:D66)</f>
        <v>8917</v>
      </c>
      <c r="E63" s="266">
        <f>SUM(E64:E66)</f>
        <v>18533</v>
      </c>
      <c r="F63" s="266">
        <f>SUM(F64:F66)</f>
        <v>20806</v>
      </c>
      <c r="G63" s="311">
        <f aca="true" t="shared" si="3" ref="G63:G69">F63/E63</f>
        <v>1.122646090757028</v>
      </c>
    </row>
    <row r="64" spans="1:7" ht="15" customHeight="1">
      <c r="A64" s="37"/>
      <c r="B64" s="38">
        <v>1</v>
      </c>
      <c r="C64" s="55" t="s">
        <v>76</v>
      </c>
      <c r="D64" s="265">
        <v>4091</v>
      </c>
      <c r="E64" s="265">
        <v>17532</v>
      </c>
      <c r="F64" s="265">
        <v>17505</v>
      </c>
      <c r="G64" s="315">
        <f t="shared" si="3"/>
        <v>0.9984599589322382</v>
      </c>
    </row>
    <row r="65" spans="1:7" ht="15" customHeight="1">
      <c r="A65" s="37"/>
      <c r="B65" s="38">
        <v>2</v>
      </c>
      <c r="C65" s="55" t="s">
        <v>132</v>
      </c>
      <c r="D65" s="265">
        <v>4826</v>
      </c>
      <c r="E65" s="265">
        <v>1001</v>
      </c>
      <c r="F65" s="265">
        <v>1001</v>
      </c>
      <c r="G65" s="315">
        <f t="shared" si="3"/>
        <v>1</v>
      </c>
    </row>
    <row r="66" spans="1:7" ht="15" customHeight="1" thickBot="1">
      <c r="A66" s="37"/>
      <c r="B66" s="38">
        <v>3</v>
      </c>
      <c r="C66" s="55" t="s">
        <v>77</v>
      </c>
      <c r="D66" s="265"/>
      <c r="E66" s="265"/>
      <c r="F66" s="265">
        <v>2300</v>
      </c>
      <c r="G66" s="315" t="e">
        <f t="shared" si="3"/>
        <v>#DIV/0!</v>
      </c>
    </row>
    <row r="67" spans="1:7" s="15" customFormat="1" ht="15" customHeight="1" thickBot="1">
      <c r="A67" s="49">
        <v>11</v>
      </c>
      <c r="B67" s="50"/>
      <c r="C67" s="54" t="s">
        <v>42</v>
      </c>
      <c r="D67" s="266">
        <f>SUM(D68:D70)</f>
        <v>200</v>
      </c>
      <c r="E67" s="266">
        <f>SUM(E68:E69)</f>
        <v>3194</v>
      </c>
      <c r="F67" s="266">
        <f>SUM(F68:F69)</f>
        <v>0</v>
      </c>
      <c r="G67" s="311">
        <f t="shared" si="3"/>
        <v>0</v>
      </c>
    </row>
    <row r="68" spans="1:7" ht="15" customHeight="1">
      <c r="A68" s="37"/>
      <c r="B68" s="38">
        <v>1</v>
      </c>
      <c r="C68" s="55" t="s">
        <v>78</v>
      </c>
      <c r="D68" s="265">
        <v>200</v>
      </c>
      <c r="E68" s="265">
        <v>3194</v>
      </c>
      <c r="F68" s="265"/>
      <c r="G68" s="315">
        <f t="shared" si="3"/>
        <v>0</v>
      </c>
    </row>
    <row r="69" spans="1:7" ht="15" customHeight="1">
      <c r="A69" s="37"/>
      <c r="B69" s="38">
        <v>2</v>
      </c>
      <c r="C69" s="55" t="s">
        <v>271</v>
      </c>
      <c r="D69" s="155"/>
      <c r="E69" s="155"/>
      <c r="F69" s="265"/>
      <c r="G69" s="477" t="e">
        <f t="shared" si="3"/>
        <v>#DIV/0!</v>
      </c>
    </row>
    <row r="70" spans="1:7" ht="15" customHeight="1" thickBot="1">
      <c r="A70" s="337"/>
      <c r="B70" s="338">
        <v>3</v>
      </c>
      <c r="C70" s="339" t="s">
        <v>122</v>
      </c>
      <c r="D70" s="340"/>
      <c r="E70" s="340"/>
      <c r="F70" s="476"/>
      <c r="G70" s="543"/>
    </row>
    <row r="71" spans="1:7" ht="15" customHeight="1" thickBot="1">
      <c r="A71" s="254">
        <v>12</v>
      </c>
      <c r="B71" s="255"/>
      <c r="C71" s="256" t="s">
        <v>160</v>
      </c>
      <c r="D71" s="272">
        <v>300</v>
      </c>
      <c r="E71" s="272">
        <v>435</v>
      </c>
      <c r="F71" s="272">
        <v>501</v>
      </c>
      <c r="G71" s="328">
        <f>F71/E71</f>
        <v>1.1517241379310346</v>
      </c>
    </row>
    <row r="72" spans="1:7" ht="15" customHeight="1" thickBot="1">
      <c r="A72" s="254">
        <v>13</v>
      </c>
      <c r="B72" s="255"/>
      <c r="C72" s="256" t="s">
        <v>272</v>
      </c>
      <c r="D72" s="272"/>
      <c r="E72" s="272"/>
      <c r="F72" s="272"/>
      <c r="G72" s="315"/>
    </row>
    <row r="73" spans="1:7" s="15" customFormat="1" ht="15" customHeight="1" thickBot="1">
      <c r="A73" s="49">
        <v>14</v>
      </c>
      <c r="B73" s="50"/>
      <c r="C73" s="54" t="s">
        <v>112</v>
      </c>
      <c r="D73" s="266">
        <f>SUM(D74:D75)</f>
        <v>992</v>
      </c>
      <c r="E73" s="266">
        <f>SUM(E74:E75)</f>
        <v>19317</v>
      </c>
      <c r="F73" s="266">
        <f>SUM(F74:F75)</f>
        <v>13475</v>
      </c>
      <c r="G73" s="311">
        <f>F73/E73</f>
        <v>0.6975720867629549</v>
      </c>
    </row>
    <row r="74" spans="1:7" ht="15" customHeight="1">
      <c r="A74" s="37"/>
      <c r="B74" s="38">
        <v>1</v>
      </c>
      <c r="C74" s="55" t="s">
        <v>113</v>
      </c>
      <c r="D74" s="265">
        <v>992</v>
      </c>
      <c r="E74" s="265">
        <v>19317</v>
      </c>
      <c r="F74" s="265">
        <v>13332</v>
      </c>
      <c r="G74" s="315">
        <f>F74/E74</f>
        <v>0.690169280944246</v>
      </c>
    </row>
    <row r="75" spans="1:7" ht="15" customHeight="1" thickBot="1">
      <c r="A75" s="37"/>
      <c r="B75" s="38">
        <v>2</v>
      </c>
      <c r="C75" s="55" t="s">
        <v>273</v>
      </c>
      <c r="D75" s="265"/>
      <c r="E75" s="265"/>
      <c r="F75" s="265">
        <v>143</v>
      </c>
      <c r="G75" s="477"/>
    </row>
    <row r="76" spans="1:7" s="15" customFormat="1" ht="13.5" thickBot="1">
      <c r="A76" s="254">
        <v>15</v>
      </c>
      <c r="B76" s="255"/>
      <c r="C76" s="256" t="s">
        <v>174</v>
      </c>
      <c r="D76" s="272"/>
      <c r="E76" s="272"/>
      <c r="F76" s="272"/>
      <c r="G76" s="477" t="e">
        <f>F76/E76</f>
        <v>#DIV/0!</v>
      </c>
    </row>
    <row r="77" spans="1:7" ht="19.5" customHeight="1" thickBot="1">
      <c r="A77" s="206"/>
      <c r="B77" s="207"/>
      <c r="C77" s="63" t="s">
        <v>79</v>
      </c>
      <c r="D77" s="273">
        <f>D55+D63+D67+D71+D72+D73+D76</f>
        <v>79110</v>
      </c>
      <c r="E77" s="273">
        <f>E55+E63+E67+E71+E72+E73+E76</f>
        <v>113941</v>
      </c>
      <c r="F77" s="273">
        <f>F55+F63+F67+F71+F72+F73+F76</f>
        <v>107233</v>
      </c>
      <c r="G77" s="302">
        <f>F77/E77</f>
        <v>0.9411274255974583</v>
      </c>
    </row>
    <row r="78" spans="1:6" ht="13.5" thickBot="1">
      <c r="A78" s="43"/>
      <c r="B78" s="44"/>
      <c r="C78" s="44"/>
      <c r="D78" s="44"/>
      <c r="E78" s="44"/>
      <c r="F78" s="44"/>
    </row>
    <row r="79" spans="1:7" ht="16.5" thickBot="1">
      <c r="A79" s="208" t="s">
        <v>80</v>
      </c>
      <c r="B79" s="209"/>
      <c r="C79" s="210"/>
      <c r="D79" s="563">
        <v>7</v>
      </c>
      <c r="E79" s="564"/>
      <c r="F79" s="564"/>
      <c r="G79" s="565"/>
    </row>
  </sheetData>
  <sheetProtection/>
  <mergeCells count="13">
    <mergeCell ref="D6:E6"/>
    <mergeCell ref="F5:F6"/>
    <mergeCell ref="A8:G8"/>
    <mergeCell ref="D1:G1"/>
    <mergeCell ref="A54:G54"/>
    <mergeCell ref="D79:G79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8.875" style="9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196</v>
      </c>
    </row>
    <row r="2" spans="1:7" s="12" customFormat="1" ht="15.75">
      <c r="A2" s="95" t="s">
        <v>44</v>
      </c>
      <c r="B2" s="96"/>
      <c r="C2" s="586" t="s">
        <v>422</v>
      </c>
      <c r="D2" s="587"/>
      <c r="E2" s="587"/>
      <c r="F2" s="588"/>
      <c r="G2" s="97">
        <v>2</v>
      </c>
    </row>
    <row r="3" spans="1:7" s="12" customFormat="1" ht="16.5" thickBot="1">
      <c r="A3" s="98" t="s">
        <v>46</v>
      </c>
      <c r="B3" s="99"/>
      <c r="C3" s="589" t="s">
        <v>169</v>
      </c>
      <c r="D3" s="590"/>
      <c r="E3" s="590"/>
      <c r="F3" s="591"/>
      <c r="G3" s="274" t="s">
        <v>181</v>
      </c>
    </row>
    <row r="4" spans="1:6" s="13" customFormat="1" ht="21" customHeight="1" thickBot="1">
      <c r="A4" s="33"/>
      <c r="B4" s="33"/>
      <c r="C4" s="33"/>
      <c r="D4" s="46"/>
      <c r="E4" s="46"/>
      <c r="F4" s="46" t="s">
        <v>49</v>
      </c>
    </row>
    <row r="5" spans="1:7" ht="39" thickBot="1">
      <c r="A5" s="34" t="s">
        <v>162</v>
      </c>
      <c r="B5" s="35" t="s">
        <v>50</v>
      </c>
      <c r="C5" s="577" t="s">
        <v>163</v>
      </c>
      <c r="D5" s="262" t="s">
        <v>139</v>
      </c>
      <c r="E5" s="35" t="s">
        <v>140</v>
      </c>
      <c r="F5" s="581" t="s">
        <v>135</v>
      </c>
      <c r="G5" s="592" t="s">
        <v>197</v>
      </c>
    </row>
    <row r="6" spans="1:7" ht="13.5" thickBot="1">
      <c r="A6" s="211" t="s">
        <v>51</v>
      </c>
      <c r="B6" s="212"/>
      <c r="C6" s="578"/>
      <c r="D6" s="579" t="s">
        <v>164</v>
      </c>
      <c r="E6" s="580"/>
      <c r="F6" s="582"/>
      <c r="G6" s="593"/>
    </row>
    <row r="7" spans="1:7" s="10" customFormat="1" ht="16.5" thickBot="1">
      <c r="A7" s="53">
        <v>1</v>
      </c>
      <c r="B7" s="52">
        <v>2</v>
      </c>
      <c r="C7" s="52">
        <v>3</v>
      </c>
      <c r="D7" s="263">
        <v>4</v>
      </c>
      <c r="E7" s="263">
        <v>5</v>
      </c>
      <c r="F7" s="263">
        <v>6</v>
      </c>
      <c r="G7" s="298">
        <v>7</v>
      </c>
    </row>
    <row r="8" spans="1:7" s="215" customFormat="1" ht="15.75" customHeight="1" thickBot="1">
      <c r="A8" s="213"/>
      <c r="B8" s="214"/>
      <c r="C8" s="100" t="s">
        <v>52</v>
      </c>
      <c r="D8" s="275"/>
      <c r="E8" s="275"/>
      <c r="F8" s="275"/>
      <c r="G8" s="313"/>
    </row>
    <row r="9" spans="1:7" s="15" customFormat="1" ht="15" customHeight="1" thickBot="1">
      <c r="A9" s="49">
        <v>1</v>
      </c>
      <c r="B9" s="50"/>
      <c r="C9" s="54" t="s">
        <v>53</v>
      </c>
      <c r="D9" s="264">
        <f>SUM(D10:D15)</f>
        <v>0</v>
      </c>
      <c r="E9" s="278">
        <f>SUM(E10:E15)</f>
        <v>0</v>
      </c>
      <c r="F9" s="303">
        <f>SUM(F10:F15)</f>
        <v>0</v>
      </c>
      <c r="G9" s="312"/>
    </row>
    <row r="10" spans="1:7" ht="15" customHeight="1">
      <c r="A10" s="37"/>
      <c r="B10" s="38">
        <v>1</v>
      </c>
      <c r="C10" s="55" t="s">
        <v>54</v>
      </c>
      <c r="D10" s="265"/>
      <c r="E10" s="155"/>
      <c r="F10" s="304"/>
      <c r="G10" s="494"/>
    </row>
    <row r="11" spans="1:7" ht="15" customHeight="1">
      <c r="A11" s="37"/>
      <c r="B11" s="38">
        <v>2</v>
      </c>
      <c r="C11" s="55" t="s">
        <v>55</v>
      </c>
      <c r="D11" s="265"/>
      <c r="E11" s="155"/>
      <c r="F11" s="304"/>
      <c r="G11" s="494"/>
    </row>
    <row r="12" spans="1:7" ht="15" customHeight="1">
      <c r="A12" s="37"/>
      <c r="B12" s="38">
        <v>3</v>
      </c>
      <c r="C12" s="55" t="s">
        <v>81</v>
      </c>
      <c r="D12" s="265"/>
      <c r="E12" s="155"/>
      <c r="F12" s="304"/>
      <c r="G12" s="494"/>
    </row>
    <row r="13" spans="1:7" ht="15" customHeight="1">
      <c r="A13" s="37"/>
      <c r="B13" s="38">
        <v>4</v>
      </c>
      <c r="C13" s="55" t="s">
        <v>165</v>
      </c>
      <c r="D13" s="265"/>
      <c r="E13" s="155"/>
      <c r="F13" s="304"/>
      <c r="G13" s="494"/>
    </row>
    <row r="14" spans="1:7" ht="15" customHeight="1">
      <c r="A14" s="37"/>
      <c r="B14" s="38">
        <v>5</v>
      </c>
      <c r="C14" s="55" t="s">
        <v>133</v>
      </c>
      <c r="D14" s="265"/>
      <c r="E14" s="155"/>
      <c r="F14" s="304"/>
      <c r="G14" s="494"/>
    </row>
    <row r="15" spans="1:7" ht="15" customHeight="1" thickBot="1">
      <c r="A15" s="92"/>
      <c r="B15" s="93">
        <v>6</v>
      </c>
      <c r="C15" s="94" t="s">
        <v>56</v>
      </c>
      <c r="D15" s="269"/>
      <c r="E15" s="156"/>
      <c r="F15" s="305"/>
      <c r="G15" s="493"/>
    </row>
    <row r="16" spans="1:7" ht="15" customHeight="1" thickBot="1">
      <c r="A16" s="254">
        <v>3</v>
      </c>
      <c r="B16" s="258">
        <v>1</v>
      </c>
      <c r="C16" s="256" t="s">
        <v>60</v>
      </c>
      <c r="D16" s="272"/>
      <c r="E16" s="279"/>
      <c r="F16" s="306"/>
      <c r="G16" s="495"/>
    </row>
    <row r="17" spans="1:7" s="15" customFormat="1" ht="15" customHeight="1" thickBot="1">
      <c r="A17" s="49">
        <v>5</v>
      </c>
      <c r="B17" s="50"/>
      <c r="C17" s="54" t="s">
        <v>186</v>
      </c>
      <c r="D17" s="266">
        <f>SUM(D18:D19)</f>
        <v>0</v>
      </c>
      <c r="E17" s="280">
        <f>SUM(E18:E19)</f>
        <v>0</v>
      </c>
      <c r="F17" s="307">
        <f>SUM(F18:F19)</f>
        <v>0</v>
      </c>
      <c r="G17" s="496" t="e">
        <f>F17/E17</f>
        <v>#DIV/0!</v>
      </c>
    </row>
    <row r="18" spans="1:7" ht="15" customHeight="1">
      <c r="A18" s="37"/>
      <c r="B18" s="38">
        <v>1</v>
      </c>
      <c r="C18" s="55" t="s">
        <v>189</v>
      </c>
      <c r="D18" s="265"/>
      <c r="E18" s="155"/>
      <c r="F18" s="304"/>
      <c r="G18" s="494" t="e">
        <f>F18/E18</f>
        <v>#DIV/0!</v>
      </c>
    </row>
    <row r="19" spans="1:7" ht="15" customHeight="1" thickBot="1">
      <c r="A19" s="92"/>
      <c r="B19" s="93">
        <v>2</v>
      </c>
      <c r="C19" s="94" t="s">
        <v>190</v>
      </c>
      <c r="D19" s="269"/>
      <c r="E19" s="156"/>
      <c r="F19" s="305"/>
      <c r="G19" s="493"/>
    </row>
    <row r="20" spans="1:7" ht="15" customHeight="1" thickBot="1">
      <c r="A20" s="49">
        <v>7</v>
      </c>
      <c r="B20" s="51"/>
      <c r="C20" s="54" t="s">
        <v>69</v>
      </c>
      <c r="D20" s="264">
        <f>D21+D22</f>
        <v>0</v>
      </c>
      <c r="E20" s="278">
        <f>E21+E22</f>
        <v>0</v>
      </c>
      <c r="F20" s="303">
        <f>F21+F22</f>
        <v>0</v>
      </c>
      <c r="G20" s="496" t="e">
        <f>F20/E20</f>
        <v>#DIV/0!</v>
      </c>
    </row>
    <row r="21" spans="1:7" ht="15" customHeight="1" thickBot="1">
      <c r="A21" s="216"/>
      <c r="B21" s="217">
        <v>1</v>
      </c>
      <c r="C21" s="218" t="s">
        <v>111</v>
      </c>
      <c r="D21" s="277"/>
      <c r="E21" s="281"/>
      <c r="F21" s="308"/>
      <c r="G21" s="314" t="e">
        <f>F21/E21</f>
        <v>#DIV/0!</v>
      </c>
    </row>
    <row r="22" spans="1:7" ht="15" customHeight="1" thickBot="1">
      <c r="A22" s="216"/>
      <c r="B22" s="217">
        <v>2</v>
      </c>
      <c r="C22" s="218" t="s">
        <v>167</v>
      </c>
      <c r="D22" s="277"/>
      <c r="E22" s="281"/>
      <c r="F22" s="308"/>
      <c r="G22" s="314"/>
    </row>
    <row r="23" spans="1:7" s="15" customFormat="1" ht="15" customHeight="1" thickBot="1">
      <c r="A23" s="254">
        <v>8</v>
      </c>
      <c r="B23" s="255">
        <v>1</v>
      </c>
      <c r="C23" s="256" t="s">
        <v>274</v>
      </c>
      <c r="D23" s="272"/>
      <c r="E23" s="279"/>
      <c r="F23" s="306"/>
      <c r="G23" s="314" t="e">
        <f>F23/E23</f>
        <v>#DIV/0!</v>
      </c>
    </row>
    <row r="24" spans="1:7" s="2" customFormat="1" ht="15" customHeight="1" thickBot="1">
      <c r="A24" s="246"/>
      <c r="B24" s="247"/>
      <c r="C24" s="62" t="s">
        <v>35</v>
      </c>
      <c r="D24" s="271">
        <f>D9+D16+D17+D20+D23</f>
        <v>0</v>
      </c>
      <c r="E24" s="115">
        <f>E9+E16+E17+E20+E23</f>
        <v>0</v>
      </c>
      <c r="F24" s="492">
        <f>F9+F16+F17+F20+F23</f>
        <v>0</v>
      </c>
      <c r="G24" s="311" t="e">
        <f>F24/E24</f>
        <v>#DIV/0!</v>
      </c>
    </row>
    <row r="25" spans="1:7" s="2" customFormat="1" ht="14.25" customHeight="1" thickBot="1">
      <c r="A25" s="219"/>
      <c r="B25" s="220"/>
      <c r="C25" s="221"/>
      <c r="D25" s="276"/>
      <c r="E25" s="276"/>
      <c r="F25" s="276"/>
      <c r="G25" s="341"/>
    </row>
    <row r="26" spans="1:7" s="215" customFormat="1" ht="15" customHeight="1" thickBot="1">
      <c r="A26" s="213"/>
      <c r="B26" s="214"/>
      <c r="C26" s="100" t="s">
        <v>70</v>
      </c>
      <c r="D26" s="275"/>
      <c r="E26" s="275"/>
      <c r="F26" s="275"/>
      <c r="G26" s="342"/>
    </row>
    <row r="27" spans="1:7" s="15" customFormat="1" ht="15" customHeight="1" thickBot="1">
      <c r="A27" s="49">
        <v>9</v>
      </c>
      <c r="B27" s="50"/>
      <c r="C27" s="54" t="s">
        <v>71</v>
      </c>
      <c r="D27" s="266">
        <f>SUM(D28:D34)</f>
        <v>0</v>
      </c>
      <c r="E27" s="280">
        <f>SUM(E28:E34)</f>
        <v>0</v>
      </c>
      <c r="F27" s="307">
        <f>SUM(F28:F34)</f>
        <v>0</v>
      </c>
      <c r="G27" s="327" t="e">
        <f>F27/E27</f>
        <v>#DIV/0!</v>
      </c>
    </row>
    <row r="28" spans="1:7" ht="15" customHeight="1">
      <c r="A28" s="37"/>
      <c r="B28" s="38">
        <v>1</v>
      </c>
      <c r="C28" s="56" t="s">
        <v>89</v>
      </c>
      <c r="D28" s="265"/>
      <c r="E28" s="155"/>
      <c r="F28" s="304"/>
      <c r="G28" s="315"/>
    </row>
    <row r="29" spans="1:7" ht="15" customHeight="1">
      <c r="A29" s="37"/>
      <c r="B29" s="38">
        <v>2</v>
      </c>
      <c r="C29" s="55" t="s">
        <v>39</v>
      </c>
      <c r="D29" s="265"/>
      <c r="E29" s="155"/>
      <c r="F29" s="304"/>
      <c r="G29" s="315"/>
    </row>
    <row r="30" spans="1:7" ht="15" customHeight="1">
      <c r="A30" s="92"/>
      <c r="B30" s="93">
        <v>3</v>
      </c>
      <c r="C30" s="94" t="s">
        <v>191</v>
      </c>
      <c r="D30" s="269"/>
      <c r="E30" s="156"/>
      <c r="F30" s="305"/>
      <c r="G30" s="315" t="e">
        <f>F30/E30</f>
        <v>#DIV/0!</v>
      </c>
    </row>
    <row r="31" spans="1:7" s="15" customFormat="1" ht="15" customHeight="1">
      <c r="A31" s="37"/>
      <c r="B31" s="38">
        <v>4</v>
      </c>
      <c r="C31" s="55" t="s">
        <v>126</v>
      </c>
      <c r="D31" s="265"/>
      <c r="E31" s="155"/>
      <c r="F31" s="304"/>
      <c r="G31" s="315" t="e">
        <f>F31/E31</f>
        <v>#DIV/0!</v>
      </c>
    </row>
    <row r="32" spans="1:7" s="15" customFormat="1" ht="15" customHeight="1">
      <c r="A32" s="41"/>
      <c r="B32" s="42">
        <v>5</v>
      </c>
      <c r="C32" s="55" t="s">
        <v>192</v>
      </c>
      <c r="D32" s="270"/>
      <c r="E32" s="282"/>
      <c r="F32" s="309"/>
      <c r="G32" s="315" t="e">
        <f>F32/E32</f>
        <v>#DIV/0!</v>
      </c>
    </row>
    <row r="33" spans="1:7" ht="15" customHeight="1">
      <c r="A33" s="41"/>
      <c r="B33" s="42">
        <v>6</v>
      </c>
      <c r="C33" s="64" t="s">
        <v>74</v>
      </c>
      <c r="D33" s="270"/>
      <c r="E33" s="282"/>
      <c r="F33" s="309"/>
      <c r="G33" s="315"/>
    </row>
    <row r="34" spans="1:7" ht="15" customHeight="1" thickBot="1">
      <c r="A34" s="37"/>
      <c r="B34" s="38">
        <v>7</v>
      </c>
      <c r="C34" s="55" t="s">
        <v>41</v>
      </c>
      <c r="D34" s="265"/>
      <c r="E34" s="155"/>
      <c r="F34" s="304"/>
      <c r="G34" s="316"/>
    </row>
    <row r="35" spans="1:7" s="15" customFormat="1" ht="15" customHeight="1" thickBot="1">
      <c r="A35" s="49">
        <v>10</v>
      </c>
      <c r="B35" s="50"/>
      <c r="C35" s="54" t="s">
        <v>75</v>
      </c>
      <c r="D35" s="266">
        <f>SUM(D36:D38)</f>
        <v>0</v>
      </c>
      <c r="E35" s="280">
        <f>SUM(E36:E38)</f>
        <v>0</v>
      </c>
      <c r="F35" s="307">
        <f>SUM(F36:F38)</f>
        <v>0</v>
      </c>
      <c r="G35" s="327"/>
    </row>
    <row r="36" spans="1:7" ht="15" customHeight="1">
      <c r="A36" s="37"/>
      <c r="B36" s="38">
        <v>1</v>
      </c>
      <c r="C36" s="55" t="s">
        <v>120</v>
      </c>
      <c r="D36" s="265"/>
      <c r="E36" s="155"/>
      <c r="F36" s="304"/>
      <c r="G36" s="315"/>
    </row>
    <row r="37" spans="1:7" ht="15" customHeight="1">
      <c r="A37" s="37"/>
      <c r="B37" s="38">
        <v>2</v>
      </c>
      <c r="C37" s="55" t="s">
        <v>132</v>
      </c>
      <c r="D37" s="265"/>
      <c r="E37" s="155"/>
      <c r="F37" s="304"/>
      <c r="G37" s="315"/>
    </row>
    <row r="38" spans="1:7" ht="15" customHeight="1">
      <c r="A38" s="37"/>
      <c r="B38" s="38">
        <v>3</v>
      </c>
      <c r="C38" s="55" t="s">
        <v>77</v>
      </c>
      <c r="D38" s="265"/>
      <c r="E38" s="155"/>
      <c r="F38" s="304"/>
      <c r="G38" s="315"/>
    </row>
    <row r="39" spans="1:7" ht="15" customHeight="1" thickBot="1">
      <c r="A39" s="497">
        <v>11</v>
      </c>
      <c r="B39" s="40"/>
      <c r="C39" s="498" t="s">
        <v>42</v>
      </c>
      <c r="D39" s="268"/>
      <c r="E39" s="499"/>
      <c r="F39" s="500"/>
      <c r="G39" s="315"/>
    </row>
    <row r="40" spans="1:7" ht="15" customHeight="1" thickBot="1">
      <c r="A40" s="246"/>
      <c r="B40" s="247"/>
      <c r="C40" s="62" t="s">
        <v>79</v>
      </c>
      <c r="D40" s="271">
        <f>D27+D35+D39</f>
        <v>0</v>
      </c>
      <c r="E40" s="271">
        <f>E27+E35+E39</f>
        <v>0</v>
      </c>
      <c r="F40" s="271">
        <f>F27+F35+F39</f>
        <v>0</v>
      </c>
      <c r="G40" s="302" t="e">
        <f>F40/E40</f>
        <v>#DIV/0!</v>
      </c>
    </row>
    <row r="41" ht="9.75" customHeight="1" thickBot="1">
      <c r="E41" s="310"/>
    </row>
    <row r="42" spans="1:7" ht="13.5" thickBot="1">
      <c r="A42" s="222" t="s">
        <v>80</v>
      </c>
      <c r="B42" s="223"/>
      <c r="C42" s="224"/>
      <c r="D42" s="594"/>
      <c r="E42" s="595"/>
      <c r="F42" s="595"/>
      <c r="G42" s="596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C10" sqref="C10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85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86</v>
      </c>
    </row>
    <row r="3" spans="1:8" ht="24" customHeight="1" thickBot="1">
      <c r="A3" s="101" t="s">
        <v>52</v>
      </c>
      <c r="B3" s="102"/>
      <c r="C3" s="102"/>
      <c r="D3" s="102"/>
      <c r="E3" s="101" t="s">
        <v>70</v>
      </c>
      <c r="F3" s="102"/>
      <c r="G3" s="102"/>
      <c r="H3" s="103"/>
    </row>
    <row r="4" spans="1:8" s="7" customFormat="1" ht="35.25" customHeight="1" thickBot="1">
      <c r="A4" s="18" t="s">
        <v>87</v>
      </c>
      <c r="B4" s="6" t="s">
        <v>432</v>
      </c>
      <c r="C4" s="6" t="s">
        <v>433</v>
      </c>
      <c r="D4" s="248" t="s">
        <v>197</v>
      </c>
      <c r="E4" s="18" t="s">
        <v>87</v>
      </c>
      <c r="F4" s="6" t="s">
        <v>432</v>
      </c>
      <c r="G4" s="248" t="s">
        <v>433</v>
      </c>
      <c r="H4" s="248" t="s">
        <v>197</v>
      </c>
    </row>
    <row r="5" spans="1:8" ht="18" customHeight="1">
      <c r="A5" s="225" t="s">
        <v>88</v>
      </c>
      <c r="B5" s="104">
        <v>2156</v>
      </c>
      <c r="C5" s="317">
        <v>2405</v>
      </c>
      <c r="D5" s="318">
        <f>C5/B5</f>
        <v>1.115491651205937</v>
      </c>
      <c r="E5" s="119" t="s">
        <v>89</v>
      </c>
      <c r="F5" s="104">
        <v>14790</v>
      </c>
      <c r="G5" s="317">
        <v>14454</v>
      </c>
      <c r="H5" s="321">
        <f aca="true" t="shared" si="0" ref="H5:H11">G5/F5</f>
        <v>0.9772819472616633</v>
      </c>
    </row>
    <row r="6" spans="1:8" ht="23.25" customHeight="1">
      <c r="A6" s="227" t="s">
        <v>144</v>
      </c>
      <c r="B6" s="106">
        <v>47948</v>
      </c>
      <c r="C6" s="319">
        <v>47213</v>
      </c>
      <c r="D6" s="318">
        <f>C6/B6</f>
        <v>0.9846708934679236</v>
      </c>
      <c r="E6" s="105" t="s">
        <v>90</v>
      </c>
      <c r="F6" s="106">
        <v>3197</v>
      </c>
      <c r="G6" s="319">
        <v>3194</v>
      </c>
      <c r="H6" s="321">
        <f t="shared" si="0"/>
        <v>0.9990616202690021</v>
      </c>
    </row>
    <row r="7" spans="1:8" ht="18" customHeight="1">
      <c r="A7" s="545" t="s">
        <v>269</v>
      </c>
      <c r="B7" s="524"/>
      <c r="C7" s="524"/>
      <c r="D7" s="503"/>
      <c r="E7" s="105" t="s">
        <v>91</v>
      </c>
      <c r="F7" s="106">
        <v>25486</v>
      </c>
      <c r="G7" s="319">
        <v>23367</v>
      </c>
      <c r="H7" s="321">
        <f t="shared" si="0"/>
        <v>0.9168563132700306</v>
      </c>
    </row>
    <row r="8" spans="1:8" ht="18" customHeight="1">
      <c r="A8" s="225" t="s">
        <v>124</v>
      </c>
      <c r="B8" s="104">
        <v>23099</v>
      </c>
      <c r="C8" s="542">
        <v>23099</v>
      </c>
      <c r="D8" s="318">
        <f>C8/B8</f>
        <v>1</v>
      </c>
      <c r="E8" s="108" t="s">
        <v>126</v>
      </c>
      <c r="F8" s="106"/>
      <c r="G8" s="319"/>
      <c r="H8" s="321" t="e">
        <f t="shared" si="0"/>
        <v>#DIV/0!</v>
      </c>
    </row>
    <row r="9" spans="1:8" ht="18" customHeight="1">
      <c r="A9" s="227" t="s">
        <v>186</v>
      </c>
      <c r="B9" s="106">
        <v>6958</v>
      </c>
      <c r="C9" s="319">
        <v>6998</v>
      </c>
      <c r="D9" s="318">
        <f>C9/B9</f>
        <v>1.0057487783845933</v>
      </c>
      <c r="E9" s="105" t="s">
        <v>188</v>
      </c>
      <c r="F9" s="106">
        <v>16729</v>
      </c>
      <c r="G9" s="319">
        <v>19861</v>
      </c>
      <c r="H9" s="321">
        <f t="shared" si="0"/>
        <v>1.1872197979556458</v>
      </c>
    </row>
    <row r="10" spans="1:8" ht="18" customHeight="1">
      <c r="A10" s="227" t="s">
        <v>286</v>
      </c>
      <c r="B10" s="106">
        <v>65</v>
      </c>
      <c r="C10" s="319">
        <v>195</v>
      </c>
      <c r="D10" s="318">
        <f>C10/B10</f>
        <v>3</v>
      </c>
      <c r="E10" s="105" t="s">
        <v>92</v>
      </c>
      <c r="F10" s="106">
        <v>11810</v>
      </c>
      <c r="G10" s="319">
        <v>11325</v>
      </c>
      <c r="H10" s="321">
        <f t="shared" si="0"/>
        <v>0.9589331075359865</v>
      </c>
    </row>
    <row r="11" spans="1:8" ht="26.25" customHeight="1">
      <c r="A11" s="227" t="s">
        <v>297</v>
      </c>
      <c r="B11" s="106"/>
      <c r="C11" s="319"/>
      <c r="D11" s="318">
        <v>0.25</v>
      </c>
      <c r="E11" s="105" t="s">
        <v>160</v>
      </c>
      <c r="F11" s="106">
        <v>87</v>
      </c>
      <c r="G11" s="319">
        <v>73</v>
      </c>
      <c r="H11" s="321">
        <f t="shared" si="0"/>
        <v>0.8390804597701149</v>
      </c>
    </row>
    <row r="12" spans="1:8" ht="18" customHeight="1">
      <c r="A12" s="227" t="s">
        <v>170</v>
      </c>
      <c r="B12" s="106">
        <v>1461</v>
      </c>
      <c r="C12" s="319">
        <v>1461</v>
      </c>
      <c r="D12" s="318">
        <f>C12/B12</f>
        <v>1</v>
      </c>
      <c r="E12" s="105" t="s">
        <v>93</v>
      </c>
      <c r="F12" s="106">
        <v>3194</v>
      </c>
      <c r="G12" s="319"/>
      <c r="H12" s="321">
        <f>G12/F12</f>
        <v>0</v>
      </c>
    </row>
    <row r="13" spans="1:8" ht="24" customHeight="1">
      <c r="A13" s="109" t="s">
        <v>200</v>
      </c>
      <c r="B13" s="106"/>
      <c r="C13" s="320">
        <v>-3102</v>
      </c>
      <c r="D13" s="318"/>
      <c r="E13" s="105" t="s">
        <v>112</v>
      </c>
      <c r="F13" s="106">
        <v>5985</v>
      </c>
      <c r="G13" s="319"/>
      <c r="H13" s="321">
        <f>G13/F13</f>
        <v>0</v>
      </c>
    </row>
    <row r="14" spans="1:8" ht="18" customHeight="1">
      <c r="A14" s="109"/>
      <c r="B14" s="106"/>
      <c r="C14" s="106"/>
      <c r="D14" s="110"/>
      <c r="E14" s="109" t="s">
        <v>275</v>
      </c>
      <c r="F14" s="106"/>
      <c r="G14" s="320">
        <v>143</v>
      </c>
      <c r="H14" s="321"/>
    </row>
    <row r="15" spans="1:8" ht="18" customHeight="1">
      <c r="A15" s="109"/>
      <c r="B15" s="106"/>
      <c r="C15" s="106"/>
      <c r="D15" s="110"/>
      <c r="E15" s="113" t="s">
        <v>287</v>
      </c>
      <c r="F15" s="106">
        <v>250</v>
      </c>
      <c r="G15" s="106">
        <v>250</v>
      </c>
      <c r="H15" s="107">
        <v>100</v>
      </c>
    </row>
    <row r="16" spans="1:8" ht="18" customHeight="1">
      <c r="A16" s="109"/>
      <c r="B16" s="106"/>
      <c r="C16" s="106"/>
      <c r="D16" s="110"/>
      <c r="E16" s="109"/>
      <c r="F16" s="106"/>
      <c r="G16" s="106"/>
      <c r="H16" s="107"/>
    </row>
    <row r="17" spans="1:8" ht="18" customHeight="1">
      <c r="A17" s="109"/>
      <c r="B17" s="106"/>
      <c r="C17" s="106"/>
      <c r="D17" s="110"/>
      <c r="E17" s="109"/>
      <c r="F17" s="106"/>
      <c r="G17" s="106"/>
      <c r="H17" s="107"/>
    </row>
    <row r="18" spans="1:8" ht="18" customHeight="1">
      <c r="A18" s="109"/>
      <c r="B18" s="106"/>
      <c r="C18" s="106"/>
      <c r="D18" s="110"/>
      <c r="E18" s="109"/>
      <c r="F18" s="106"/>
      <c r="G18" s="106"/>
      <c r="H18" s="107"/>
    </row>
    <row r="19" spans="1:8" ht="18" customHeight="1">
      <c r="A19" s="109"/>
      <c r="B19" s="106"/>
      <c r="C19" s="106"/>
      <c r="D19" s="110"/>
      <c r="E19" s="109"/>
      <c r="F19" s="106"/>
      <c r="G19" s="106"/>
      <c r="H19" s="107"/>
    </row>
    <row r="20" spans="1:8" ht="18" customHeight="1" thickBot="1">
      <c r="A20" s="228"/>
      <c r="B20" s="111"/>
      <c r="C20" s="111"/>
      <c r="D20" s="229"/>
      <c r="E20" s="120"/>
      <c r="F20" s="111"/>
      <c r="G20" s="111"/>
      <c r="H20" s="112"/>
    </row>
    <row r="21" spans="1:8" ht="18" customHeight="1" thickBot="1">
      <c r="A21" s="114" t="s">
        <v>94</v>
      </c>
      <c r="B21" s="115">
        <f>SUM(B5:B20)</f>
        <v>81687</v>
      </c>
      <c r="C21" s="115">
        <f>SUM(C5:C20)</f>
        <v>78269</v>
      </c>
      <c r="D21" s="501">
        <f>C21/B21</f>
        <v>0.9581573567397506</v>
      </c>
      <c r="E21" s="114" t="s">
        <v>94</v>
      </c>
      <c r="F21" s="115">
        <f>SUM(F5:F20)</f>
        <v>81528</v>
      </c>
      <c r="G21" s="115">
        <f>SUM(G5:G20)</f>
        <v>72667</v>
      </c>
      <c r="H21" s="502">
        <f>G21/F21</f>
        <v>0.8913134137964871</v>
      </c>
    </row>
    <row r="22" spans="1:8" ht="18" customHeight="1" thickBot="1">
      <c r="A22" s="116" t="s">
        <v>95</v>
      </c>
      <c r="B22" s="117" t="str">
        <f>IF(((F21-B21)&gt;0),F21-B21,"----")</f>
        <v>----</v>
      </c>
      <c r="C22" s="117" t="str">
        <f>IF(((G21-C21)&gt;0),G21-C21,"----")</f>
        <v>----</v>
      </c>
      <c r="D22" s="117" t="str">
        <f>IF(((H21-D21)&gt;0),H21-D21,"----")</f>
        <v>----</v>
      </c>
      <c r="E22" s="116" t="s">
        <v>96</v>
      </c>
      <c r="F22" s="544">
        <f>IF(((B21-F21)&gt;0),B21-F21,"----")</f>
        <v>159</v>
      </c>
      <c r="G22" s="544">
        <f>IF(((C21-G21)&gt;0),C21-G21,"----")</f>
        <v>5602</v>
      </c>
      <c r="H22" s="118">
        <f>IF(((D21-H21)&gt;0),D21-H21,"----")</f>
        <v>0.06684394294326346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97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86</v>
      </c>
    </row>
    <row r="3" spans="1:8" ht="24" customHeight="1" thickBot="1">
      <c r="A3" s="101" t="s">
        <v>52</v>
      </c>
      <c r="B3" s="102"/>
      <c r="C3" s="102"/>
      <c r="D3" s="102"/>
      <c r="E3" s="101" t="s">
        <v>70</v>
      </c>
      <c r="F3" s="102"/>
      <c r="G3" s="102"/>
      <c r="H3" s="103"/>
    </row>
    <row r="4" spans="1:8" s="7" customFormat="1" ht="35.25" customHeight="1" thickBot="1">
      <c r="A4" s="18" t="s">
        <v>87</v>
      </c>
      <c r="B4" s="6" t="s">
        <v>441</v>
      </c>
      <c r="C4" s="322" t="s">
        <v>442</v>
      </c>
      <c r="D4" s="248" t="s">
        <v>197</v>
      </c>
      <c r="E4" s="18" t="s">
        <v>87</v>
      </c>
      <c r="F4" s="6" t="s">
        <v>432</v>
      </c>
      <c r="G4" s="322" t="s">
        <v>433</v>
      </c>
      <c r="H4" s="248" t="s">
        <v>197</v>
      </c>
    </row>
    <row r="5" spans="1:8" ht="29.25" customHeight="1">
      <c r="A5" s="230" t="s">
        <v>109</v>
      </c>
      <c r="B5" s="104"/>
      <c r="C5" s="226"/>
      <c r="D5" s="494" t="e">
        <f>C5/B5</f>
        <v>#DIV/0!</v>
      </c>
      <c r="E5" s="225" t="s">
        <v>120</v>
      </c>
      <c r="F5" s="104">
        <v>17532</v>
      </c>
      <c r="G5" s="226">
        <v>17505</v>
      </c>
      <c r="H5" s="494">
        <f>G5/F5</f>
        <v>0.9984599589322382</v>
      </c>
    </row>
    <row r="6" spans="1:8" ht="27.75" customHeight="1">
      <c r="A6" s="227" t="s">
        <v>106</v>
      </c>
      <c r="B6" s="106">
        <v>11252</v>
      </c>
      <c r="C6" s="110">
        <v>11446</v>
      </c>
      <c r="D6" s="494">
        <f>C6/B6</f>
        <v>1.0172413793103448</v>
      </c>
      <c r="E6" s="227" t="s">
        <v>171</v>
      </c>
      <c r="F6" s="106">
        <v>1001</v>
      </c>
      <c r="G6" s="110">
        <v>1001</v>
      </c>
      <c r="H6" s="494">
        <f>G6/F6</f>
        <v>1</v>
      </c>
    </row>
    <row r="7" spans="1:8" ht="27.75" customHeight="1">
      <c r="A7" s="227" t="s">
        <v>63</v>
      </c>
      <c r="B7" s="106">
        <v>3000</v>
      </c>
      <c r="C7" s="110">
        <v>3000</v>
      </c>
      <c r="D7" s="494">
        <f>C7/B7</f>
        <v>1</v>
      </c>
      <c r="E7" s="227" t="s">
        <v>276</v>
      </c>
      <c r="F7" s="106"/>
      <c r="G7" s="110"/>
      <c r="H7" s="494" t="e">
        <f>G7/F7</f>
        <v>#DIV/0!</v>
      </c>
    </row>
    <row r="8" spans="1:8" ht="21" customHeight="1">
      <c r="A8" s="227" t="s">
        <v>299</v>
      </c>
      <c r="B8" s="106"/>
      <c r="C8" s="110"/>
      <c r="D8" s="494"/>
      <c r="E8" s="227" t="s">
        <v>304</v>
      </c>
      <c r="F8" s="106"/>
      <c r="G8" s="110">
        <v>2300</v>
      </c>
      <c r="H8" s="494">
        <v>0.03</v>
      </c>
    </row>
    <row r="9" spans="1:8" ht="21" customHeight="1">
      <c r="A9" s="227" t="s">
        <v>67</v>
      </c>
      <c r="B9" s="106">
        <v>13332</v>
      </c>
      <c r="C9" s="110">
        <v>13332</v>
      </c>
      <c r="D9" s="494"/>
      <c r="E9" s="227" t="s">
        <v>303</v>
      </c>
      <c r="F9" s="106"/>
      <c r="G9" s="110"/>
      <c r="H9" s="494" t="e">
        <f>G9/F9</f>
        <v>#DIV/0!</v>
      </c>
    </row>
    <row r="10" spans="1:8" ht="21" customHeight="1">
      <c r="A10" s="249" t="s">
        <v>298</v>
      </c>
      <c r="B10" s="106">
        <v>120</v>
      </c>
      <c r="C10" s="110">
        <v>70</v>
      </c>
      <c r="D10" s="494">
        <f>C10/B10</f>
        <v>0.5833333333333334</v>
      </c>
      <c r="E10" s="227" t="s">
        <v>160</v>
      </c>
      <c r="F10" s="106">
        <v>348</v>
      </c>
      <c r="G10" s="110">
        <v>428</v>
      </c>
      <c r="H10" s="494">
        <f>G10/F10</f>
        <v>1.2298850574712643</v>
      </c>
    </row>
    <row r="11" spans="1:8" ht="27.75" customHeight="1">
      <c r="A11" s="227" t="s">
        <v>172</v>
      </c>
      <c r="B11" s="106"/>
      <c r="C11" s="110"/>
      <c r="D11" s="494"/>
      <c r="E11" s="227" t="s">
        <v>173</v>
      </c>
      <c r="F11" s="106"/>
      <c r="G11" s="110"/>
      <c r="H11" s="494"/>
    </row>
    <row r="12" spans="1:8" ht="27.75" customHeight="1">
      <c r="A12" s="227" t="s">
        <v>277</v>
      </c>
      <c r="B12" s="106"/>
      <c r="C12" s="110"/>
      <c r="D12" s="494" t="e">
        <f>C12/B12</f>
        <v>#DIV/0!</v>
      </c>
      <c r="E12" s="109" t="s">
        <v>193</v>
      </c>
      <c r="F12" s="106">
        <v>13332</v>
      </c>
      <c r="G12" s="110">
        <v>13332</v>
      </c>
      <c r="H12" s="494">
        <f>G12/F12</f>
        <v>1</v>
      </c>
    </row>
    <row r="13" spans="1:8" ht="21" customHeight="1">
      <c r="A13" s="227" t="s">
        <v>300</v>
      </c>
      <c r="B13" s="106"/>
      <c r="C13" s="110"/>
      <c r="D13" s="494"/>
      <c r="E13" s="109" t="s">
        <v>287</v>
      </c>
      <c r="F13" s="106">
        <v>200</v>
      </c>
      <c r="G13" s="110"/>
      <c r="H13" s="503"/>
    </row>
    <row r="14" spans="1:8" ht="21" customHeight="1">
      <c r="A14" s="227" t="s">
        <v>301</v>
      </c>
      <c r="B14" s="106">
        <v>4550</v>
      </c>
      <c r="C14" s="110">
        <v>4758</v>
      </c>
      <c r="D14" s="494">
        <v>1.046</v>
      </c>
      <c r="E14" s="109"/>
      <c r="F14" s="106"/>
      <c r="G14" s="110"/>
      <c r="H14" s="503"/>
    </row>
    <row r="15" spans="1:8" ht="21" customHeight="1" thickBot="1">
      <c r="A15" s="227" t="s">
        <v>302</v>
      </c>
      <c r="B15" s="106"/>
      <c r="C15" s="110"/>
      <c r="D15" s="494"/>
      <c r="E15" s="109"/>
      <c r="F15" s="106"/>
      <c r="G15" s="110"/>
      <c r="H15" s="503"/>
    </row>
    <row r="16" spans="1:8" ht="24" customHeight="1" thickBot="1">
      <c r="A16" s="114" t="s">
        <v>94</v>
      </c>
      <c r="B16" s="115">
        <f>SUM(B5:B15)</f>
        <v>32254</v>
      </c>
      <c r="C16" s="271">
        <f>SUM(C5:C15)</f>
        <v>32606</v>
      </c>
      <c r="D16" s="504">
        <f>C16/B16</f>
        <v>1.0109133750852608</v>
      </c>
      <c r="E16" s="114" t="s">
        <v>94</v>
      </c>
      <c r="F16" s="115">
        <f>SUM(F5:F15)</f>
        <v>32413</v>
      </c>
      <c r="G16" s="271">
        <f>SUM(G5:G15)</f>
        <v>34566</v>
      </c>
      <c r="H16" s="504">
        <f>G16/F16</f>
        <v>1.0664239656927776</v>
      </c>
    </row>
    <row r="17" spans="1:8" ht="23.25" customHeight="1" thickBot="1">
      <c r="A17" s="116" t="s">
        <v>95</v>
      </c>
      <c r="B17" s="117">
        <f>IF(((F16-B16)&gt;0),F16-B16,"----")</f>
        <v>159</v>
      </c>
      <c r="C17" s="323">
        <f>IF(((G16-C16)&gt;0),G16-C16,"----")</f>
        <v>1960</v>
      </c>
      <c r="D17" s="324"/>
      <c r="E17" s="116" t="s">
        <v>96</v>
      </c>
      <c r="F17" s="117" t="str">
        <f>IF(((B16-F16)&gt;0),B16-F16,"----")</f>
        <v>----</v>
      </c>
      <c r="G17" s="323" t="str">
        <f>IF(((C16-G16)&gt;0),C16-G16,"----")</f>
        <v>----</v>
      </c>
      <c r="H17" s="324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7" t="s">
        <v>86</v>
      </c>
    </row>
    <row r="2" spans="1:6" s="7" customFormat="1" ht="44.25" customHeight="1" thickBot="1">
      <c r="A2" s="18" t="s">
        <v>98</v>
      </c>
      <c r="B2" s="6" t="s">
        <v>99</v>
      </c>
      <c r="C2" s="6" t="s">
        <v>100</v>
      </c>
      <c r="D2" s="6" t="s">
        <v>434</v>
      </c>
      <c r="E2" s="6" t="s">
        <v>432</v>
      </c>
      <c r="F2" s="121" t="s">
        <v>433</v>
      </c>
    </row>
    <row r="3" spans="1:6" s="21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2" t="s">
        <v>429</v>
      </c>
      <c r="B4" s="106">
        <v>578</v>
      </c>
      <c r="C4" s="257" t="s">
        <v>281</v>
      </c>
      <c r="D4" s="106"/>
      <c r="E4" s="106">
        <v>578</v>
      </c>
      <c r="F4" s="505">
        <v>578</v>
      </c>
    </row>
    <row r="5" spans="1:6" ht="18" customHeight="1">
      <c r="A5" s="122" t="s">
        <v>305</v>
      </c>
      <c r="B5" s="106">
        <v>79</v>
      </c>
      <c r="C5" s="257" t="s">
        <v>281</v>
      </c>
      <c r="D5" s="106"/>
      <c r="E5" s="106">
        <v>79</v>
      </c>
      <c r="F5" s="505">
        <v>79</v>
      </c>
    </row>
    <row r="6" spans="1:6" ht="18" customHeight="1">
      <c r="A6" s="122" t="s">
        <v>430</v>
      </c>
      <c r="B6" s="106">
        <v>269</v>
      </c>
      <c r="C6" s="257" t="s">
        <v>281</v>
      </c>
      <c r="D6" s="106"/>
      <c r="E6" s="106">
        <v>269</v>
      </c>
      <c r="F6" s="505">
        <v>269</v>
      </c>
    </row>
    <row r="7" spans="1:6" ht="18" customHeight="1">
      <c r="A7" s="122" t="s">
        <v>431</v>
      </c>
      <c r="B7" s="106">
        <v>75</v>
      </c>
      <c r="C7" s="257" t="s">
        <v>281</v>
      </c>
      <c r="D7" s="106"/>
      <c r="E7" s="106">
        <v>75</v>
      </c>
      <c r="F7" s="505">
        <v>75</v>
      </c>
    </row>
    <row r="8" spans="1:6" ht="18" customHeight="1">
      <c r="A8" s="122"/>
      <c r="B8" s="106"/>
      <c r="C8" s="257"/>
      <c r="D8" s="106"/>
      <c r="E8" s="106"/>
      <c r="F8" s="505"/>
    </row>
    <row r="9" spans="1:6" ht="18" customHeight="1">
      <c r="A9" s="122"/>
      <c r="B9" s="106"/>
      <c r="C9" s="257"/>
      <c r="D9" s="106"/>
      <c r="E9" s="106"/>
      <c r="F9" s="505"/>
    </row>
    <row r="10" spans="1:6" ht="18" customHeight="1">
      <c r="A10" s="122"/>
      <c r="B10" s="106"/>
      <c r="C10" s="257"/>
      <c r="D10" s="106"/>
      <c r="E10" s="106"/>
      <c r="F10" s="505"/>
    </row>
    <row r="11" spans="1:6" ht="18" customHeight="1">
      <c r="A11" s="122"/>
      <c r="B11" s="106"/>
      <c r="C11" s="257"/>
      <c r="D11" s="106"/>
      <c r="E11" s="106"/>
      <c r="F11" s="505"/>
    </row>
    <row r="12" spans="1:6" ht="18" customHeight="1">
      <c r="A12" s="122"/>
      <c r="B12" s="106"/>
      <c r="C12" s="257"/>
      <c r="D12" s="106"/>
      <c r="E12" s="106"/>
      <c r="F12" s="505"/>
    </row>
    <row r="13" spans="1:6" ht="18" customHeight="1">
      <c r="A13" s="122"/>
      <c r="B13" s="106"/>
      <c r="C13" s="257"/>
      <c r="D13" s="106"/>
      <c r="E13" s="106"/>
      <c r="F13" s="505"/>
    </row>
    <row r="14" spans="1:6" ht="18" customHeight="1">
      <c r="A14" s="122"/>
      <c r="B14" s="106"/>
      <c r="C14" s="257"/>
      <c r="D14" s="106"/>
      <c r="E14" s="106"/>
      <c r="F14" s="505"/>
    </row>
    <row r="15" spans="1:6" ht="18" customHeight="1">
      <c r="A15" s="122"/>
      <c r="B15" s="106"/>
      <c r="C15" s="257"/>
      <c r="D15" s="106"/>
      <c r="E15" s="106"/>
      <c r="F15" s="505"/>
    </row>
    <row r="16" spans="1:6" ht="18" customHeight="1">
      <c r="A16" s="122"/>
      <c r="B16" s="106"/>
      <c r="C16" s="257"/>
      <c r="D16" s="106"/>
      <c r="E16" s="106"/>
      <c r="F16" s="505"/>
    </row>
    <row r="17" spans="1:6" ht="18" customHeight="1">
      <c r="A17" s="122"/>
      <c r="B17" s="106"/>
      <c r="C17" s="257"/>
      <c r="D17" s="106"/>
      <c r="E17" s="106"/>
      <c r="F17" s="505"/>
    </row>
    <row r="18" spans="1:6" ht="18" customHeight="1">
      <c r="A18" s="122"/>
      <c r="B18" s="106"/>
      <c r="C18" s="257"/>
      <c r="D18" s="106"/>
      <c r="E18" s="106"/>
      <c r="F18" s="505"/>
    </row>
    <row r="19" spans="1:6" ht="18" customHeight="1">
      <c r="A19" s="122"/>
      <c r="B19" s="106"/>
      <c r="C19" s="257"/>
      <c r="D19" s="106"/>
      <c r="E19" s="106"/>
      <c r="F19" s="505"/>
    </row>
    <row r="20" spans="1:6" ht="18" customHeight="1">
      <c r="A20" s="122"/>
      <c r="B20" s="106"/>
      <c r="C20" s="257"/>
      <c r="D20" s="106"/>
      <c r="E20" s="106"/>
      <c r="F20" s="505"/>
    </row>
    <row r="21" spans="1:6" ht="18" customHeight="1">
      <c r="A21" s="122"/>
      <c r="B21" s="106"/>
      <c r="C21" s="257"/>
      <c r="D21" s="106"/>
      <c r="E21" s="106"/>
      <c r="F21" s="505"/>
    </row>
    <row r="22" spans="1:6" ht="18" customHeight="1" thickBot="1">
      <c r="A22" s="123"/>
      <c r="B22" s="111"/>
      <c r="C22" s="506"/>
      <c r="D22" s="111"/>
      <c r="E22" s="111"/>
      <c r="F22" s="507"/>
    </row>
    <row r="23" spans="1:6" s="4" customFormat="1" ht="18" customHeight="1" thickBot="1">
      <c r="A23" s="250" t="s">
        <v>94</v>
      </c>
      <c r="B23" s="231">
        <f>SUM(B4:B22)</f>
        <v>1001</v>
      </c>
      <c r="C23" s="508"/>
      <c r="D23" s="231">
        <f>SUM(D4:D22)</f>
        <v>0</v>
      </c>
      <c r="E23" s="231">
        <f>SUM(E4:E22)</f>
        <v>1001</v>
      </c>
      <c r="F23" s="124">
        <f>SUM(F4:F22)</f>
        <v>1001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D20" sqref="D20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8" t="s">
        <v>86</v>
      </c>
    </row>
    <row r="2" spans="1:6" s="7" customFormat="1" ht="48.75" customHeight="1" thickBot="1">
      <c r="A2" s="18" t="s">
        <v>101</v>
      </c>
      <c r="B2" s="6" t="s">
        <v>99</v>
      </c>
      <c r="C2" s="6" t="s">
        <v>100</v>
      </c>
      <c r="D2" s="6" t="s">
        <v>439</v>
      </c>
      <c r="E2" s="6" t="s">
        <v>440</v>
      </c>
      <c r="F2" s="121" t="s">
        <v>433</v>
      </c>
    </row>
    <row r="3" spans="1:6" s="21" customFormat="1" ht="15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2" t="s">
        <v>435</v>
      </c>
      <c r="B4" s="106">
        <v>3000</v>
      </c>
      <c r="C4" s="257" t="s">
        <v>281</v>
      </c>
      <c r="D4" s="106"/>
      <c r="E4" s="106">
        <v>3000</v>
      </c>
      <c r="F4" s="505">
        <v>3000</v>
      </c>
    </row>
    <row r="5" spans="1:6" ht="18" customHeight="1">
      <c r="A5" s="122" t="s">
        <v>436</v>
      </c>
      <c r="B5" s="106">
        <v>4826</v>
      </c>
      <c r="C5" s="257" t="s">
        <v>281</v>
      </c>
      <c r="D5" s="106"/>
      <c r="E5" s="106">
        <v>4826</v>
      </c>
      <c r="F5" s="505">
        <v>4826</v>
      </c>
    </row>
    <row r="6" spans="1:6" ht="18" customHeight="1">
      <c r="A6" s="122" t="s">
        <v>437</v>
      </c>
      <c r="B6" s="106">
        <v>7259</v>
      </c>
      <c r="C6" s="257" t="s">
        <v>281</v>
      </c>
      <c r="D6" s="106"/>
      <c r="E6" s="106">
        <v>7259</v>
      </c>
      <c r="F6" s="505">
        <v>7259</v>
      </c>
    </row>
    <row r="7" spans="1:6" ht="18" customHeight="1">
      <c r="A7" s="122" t="s">
        <v>438</v>
      </c>
      <c r="B7" s="106">
        <v>2420</v>
      </c>
      <c r="C7" s="257" t="s">
        <v>281</v>
      </c>
      <c r="D7" s="106"/>
      <c r="E7" s="106">
        <v>2420</v>
      </c>
      <c r="F7" s="505">
        <v>2420</v>
      </c>
    </row>
    <row r="8" spans="1:6" ht="18" customHeight="1">
      <c r="A8" s="122"/>
      <c r="B8" s="106"/>
      <c r="C8" s="257"/>
      <c r="D8" s="106"/>
      <c r="E8" s="106"/>
      <c r="F8" s="505"/>
    </row>
    <row r="9" spans="1:6" ht="18" customHeight="1">
      <c r="A9" s="122"/>
      <c r="B9" s="106"/>
      <c r="C9" s="257"/>
      <c r="D9" s="106"/>
      <c r="E9" s="106"/>
      <c r="F9" s="505"/>
    </row>
    <row r="10" spans="1:6" ht="18" customHeight="1">
      <c r="A10" s="122"/>
      <c r="B10" s="106"/>
      <c r="C10" s="257"/>
      <c r="D10" s="106"/>
      <c r="E10" s="106"/>
      <c r="F10" s="505"/>
    </row>
    <row r="11" spans="1:6" ht="18" customHeight="1">
      <c r="A11" s="122"/>
      <c r="B11" s="106"/>
      <c r="C11" s="257"/>
      <c r="D11" s="106"/>
      <c r="E11" s="106"/>
      <c r="F11" s="505"/>
    </row>
    <row r="12" spans="1:6" ht="18" customHeight="1">
      <c r="A12" s="122"/>
      <c r="B12" s="106"/>
      <c r="C12" s="257"/>
      <c r="D12" s="106"/>
      <c r="E12" s="106"/>
      <c r="F12" s="505"/>
    </row>
    <row r="13" spans="1:6" ht="18" customHeight="1">
      <c r="A13" s="122"/>
      <c r="B13" s="106"/>
      <c r="C13" s="257"/>
      <c r="D13" s="106"/>
      <c r="E13" s="106"/>
      <c r="F13" s="505"/>
    </row>
    <row r="14" spans="1:6" ht="18" customHeight="1">
      <c r="A14" s="523"/>
      <c r="B14" s="524"/>
      <c r="C14" s="524"/>
      <c r="D14" s="524"/>
      <c r="E14" s="524"/>
      <c r="F14" s="503"/>
    </row>
    <row r="15" spans="1:6" ht="18" customHeight="1">
      <c r="A15" s="523"/>
      <c r="B15" s="524"/>
      <c r="C15" s="524"/>
      <c r="D15" s="524"/>
      <c r="E15" s="524"/>
      <c r="F15" s="503"/>
    </row>
    <row r="16" spans="1:6" ht="18" customHeight="1">
      <c r="A16" s="523"/>
      <c r="B16" s="524"/>
      <c r="C16" s="524"/>
      <c r="D16" s="524"/>
      <c r="E16" s="524"/>
      <c r="F16" s="503"/>
    </row>
    <row r="17" spans="1:6" ht="18" customHeight="1">
      <c r="A17" s="325"/>
      <c r="B17" s="106"/>
      <c r="C17" s="257"/>
      <c r="D17" s="106"/>
      <c r="E17" s="106"/>
      <c r="F17" s="505"/>
    </row>
    <row r="18" spans="1:6" ht="18" customHeight="1">
      <c r="A18" s="122"/>
      <c r="B18" s="106"/>
      <c r="C18" s="257"/>
      <c r="D18" s="106"/>
      <c r="E18" s="106"/>
      <c r="F18" s="505"/>
    </row>
    <row r="19" spans="1:6" ht="18" customHeight="1">
      <c r="A19" s="122"/>
      <c r="B19" s="106"/>
      <c r="C19" s="257"/>
      <c r="D19" s="106"/>
      <c r="E19" s="106"/>
      <c r="F19" s="505"/>
    </row>
    <row r="20" spans="1:6" ht="18" customHeight="1">
      <c r="A20" s="122"/>
      <c r="B20" s="106"/>
      <c r="C20" s="257"/>
      <c r="D20" s="106"/>
      <c r="E20" s="106"/>
      <c r="F20" s="505"/>
    </row>
    <row r="21" spans="1:6" ht="18" customHeight="1">
      <c r="A21" s="122"/>
      <c r="B21" s="106"/>
      <c r="C21" s="257"/>
      <c r="D21" s="106"/>
      <c r="E21" s="106"/>
      <c r="F21" s="505"/>
    </row>
    <row r="22" spans="1:6" ht="18" customHeight="1" thickBot="1">
      <c r="A22" s="122"/>
      <c r="B22" s="106"/>
      <c r="C22" s="257"/>
      <c r="D22" s="106"/>
      <c r="E22" s="106"/>
      <c r="F22" s="505"/>
    </row>
    <row r="23" spans="1:6" s="4" customFormat="1" ht="18" customHeight="1" thickBot="1">
      <c r="A23" s="250" t="s">
        <v>94</v>
      </c>
      <c r="B23" s="115">
        <f>SUM(B4:B22)</f>
        <v>17505</v>
      </c>
      <c r="C23" s="508"/>
      <c r="D23" s="115">
        <f>SUM(D4:D22)</f>
        <v>0</v>
      </c>
      <c r="E23" s="115">
        <f>SUM(E4:E22)</f>
        <v>17505</v>
      </c>
      <c r="F23" s="124">
        <f>SUM(F4:F22)</f>
        <v>17505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C59" sqref="C59"/>
    </sheetView>
  </sheetViews>
  <sheetFormatPr defaultColWidth="9.00390625" defaultRowHeight="12.75"/>
  <cols>
    <col min="1" max="1" width="39.50390625" style="9" bestFit="1" customWidth="1"/>
    <col min="2" max="4" width="15.875" style="1" customWidth="1"/>
    <col min="5" max="5" width="15.625" style="1" customWidth="1"/>
    <col min="6" max="6" width="19.00390625" style="1" customWidth="1"/>
    <col min="7" max="16384" width="9.375" style="1" customWidth="1"/>
  </cols>
  <sheetData>
    <row r="1" spans="1:5" s="3" customFormat="1" ht="15.75" thickBot="1">
      <c r="A1" s="8"/>
      <c r="B1" s="68"/>
      <c r="C1" s="68"/>
      <c r="D1" s="597" t="s">
        <v>86</v>
      </c>
      <c r="E1" s="597"/>
    </row>
    <row r="2" spans="1:5" s="10" customFormat="1" ht="33" customHeight="1" thickBot="1">
      <c r="A2" s="19" t="s">
        <v>306</v>
      </c>
      <c r="B2" s="20" t="s">
        <v>307</v>
      </c>
      <c r="C2" s="20" t="s">
        <v>376</v>
      </c>
      <c r="D2" s="20" t="s">
        <v>308</v>
      </c>
      <c r="E2" s="20"/>
    </row>
    <row r="3" spans="1:5" ht="18" customHeight="1">
      <c r="A3" s="125" t="s">
        <v>377</v>
      </c>
      <c r="B3" s="158" t="s">
        <v>309</v>
      </c>
      <c r="C3" s="158">
        <v>165</v>
      </c>
      <c r="D3" s="158">
        <v>252</v>
      </c>
      <c r="E3" s="509"/>
    </row>
    <row r="4" spans="1:5" ht="18" customHeight="1">
      <c r="A4" s="126" t="s">
        <v>345</v>
      </c>
      <c r="B4" s="157" t="s">
        <v>310</v>
      </c>
      <c r="C4" s="157">
        <v>699</v>
      </c>
      <c r="D4" s="157">
        <v>430</v>
      </c>
      <c r="E4" s="509"/>
    </row>
    <row r="5" spans="1:5" ht="18" customHeight="1">
      <c r="A5" s="126" t="s">
        <v>346</v>
      </c>
      <c r="B5" s="157" t="s">
        <v>311</v>
      </c>
      <c r="C5" s="157">
        <v>72</v>
      </c>
      <c r="D5" s="157">
        <v>76</v>
      </c>
      <c r="E5" s="509"/>
    </row>
    <row r="6" spans="1:5" ht="18" customHeight="1">
      <c r="A6" s="126" t="s">
        <v>347</v>
      </c>
      <c r="B6" s="157" t="s">
        <v>312</v>
      </c>
      <c r="C6" s="157">
        <v>1800</v>
      </c>
      <c r="D6" s="157">
        <v>2420</v>
      </c>
      <c r="E6" s="509"/>
    </row>
    <row r="7" spans="1:5" ht="18" customHeight="1">
      <c r="A7" s="126" t="s">
        <v>397</v>
      </c>
      <c r="B7" s="157" t="s">
        <v>443</v>
      </c>
      <c r="C7" s="157"/>
      <c r="D7" s="157">
        <v>561</v>
      </c>
      <c r="E7" s="509"/>
    </row>
    <row r="8" spans="1:5" ht="18" customHeight="1">
      <c r="A8" s="126" t="s">
        <v>444</v>
      </c>
      <c r="B8" s="157" t="s">
        <v>445</v>
      </c>
      <c r="C8" s="157"/>
      <c r="D8" s="157">
        <v>6</v>
      </c>
      <c r="E8" s="509"/>
    </row>
    <row r="9" spans="1:5" ht="18" customHeight="1">
      <c r="A9" s="126" t="s">
        <v>348</v>
      </c>
      <c r="B9" s="157" t="s">
        <v>313</v>
      </c>
      <c r="C9" s="157">
        <v>49</v>
      </c>
      <c r="D9" s="157">
        <v>1247</v>
      </c>
      <c r="E9" s="509"/>
    </row>
    <row r="10" spans="1:5" ht="18" customHeight="1">
      <c r="A10" s="126" t="s">
        <v>446</v>
      </c>
      <c r="B10" s="157" t="s">
        <v>447</v>
      </c>
      <c r="C10" s="157">
        <v>4141</v>
      </c>
      <c r="D10" s="157">
        <v>11121</v>
      </c>
      <c r="E10" s="509"/>
    </row>
    <row r="11" spans="1:5" ht="18" customHeight="1">
      <c r="A11" s="126" t="s">
        <v>349</v>
      </c>
      <c r="B11" s="157" t="s">
        <v>314</v>
      </c>
      <c r="C11" s="157">
        <v>26</v>
      </c>
      <c r="D11" s="157">
        <v>646</v>
      </c>
      <c r="E11" s="509"/>
    </row>
    <row r="12" spans="1:5" ht="18" customHeight="1">
      <c r="A12" s="126" t="s">
        <v>350</v>
      </c>
      <c r="B12" s="157" t="s">
        <v>315</v>
      </c>
      <c r="C12" s="157">
        <v>1470</v>
      </c>
      <c r="D12" s="157">
        <v>9360</v>
      </c>
      <c r="E12" s="509"/>
    </row>
    <row r="13" spans="1:5" ht="18" customHeight="1">
      <c r="A13" s="126" t="s">
        <v>351</v>
      </c>
      <c r="B13" s="157" t="s">
        <v>316</v>
      </c>
      <c r="C13" s="157"/>
      <c r="D13" s="157"/>
      <c r="E13" s="509"/>
    </row>
    <row r="14" spans="1:5" ht="18" customHeight="1">
      <c r="A14" s="126" t="s">
        <v>351</v>
      </c>
      <c r="B14" s="157" t="s">
        <v>317</v>
      </c>
      <c r="C14" s="157"/>
      <c r="D14" s="157"/>
      <c r="E14" s="509"/>
    </row>
    <row r="15" spans="1:5" ht="18" customHeight="1">
      <c r="A15" s="126" t="s">
        <v>352</v>
      </c>
      <c r="B15" s="157" t="s">
        <v>318</v>
      </c>
      <c r="C15" s="157"/>
      <c r="D15" s="157"/>
      <c r="E15" s="509"/>
    </row>
    <row r="16" spans="1:5" ht="18" customHeight="1">
      <c r="A16" s="126" t="s">
        <v>353</v>
      </c>
      <c r="B16" s="157" t="s">
        <v>319</v>
      </c>
      <c r="C16" s="157"/>
      <c r="D16" s="157">
        <v>1363</v>
      </c>
      <c r="E16" s="509"/>
    </row>
    <row r="17" spans="1:5" ht="18" customHeight="1">
      <c r="A17" s="126" t="s">
        <v>354</v>
      </c>
      <c r="B17" s="157" t="s">
        <v>320</v>
      </c>
      <c r="C17" s="157">
        <v>517</v>
      </c>
      <c r="D17" s="157">
        <v>15502</v>
      </c>
      <c r="E17" s="509"/>
    </row>
    <row r="18" spans="1:5" ht="18" customHeight="1">
      <c r="A18" s="126" t="s">
        <v>448</v>
      </c>
      <c r="B18" s="157" t="s">
        <v>449</v>
      </c>
      <c r="C18" s="157">
        <v>250</v>
      </c>
      <c r="D18" s="157">
        <v>8832</v>
      </c>
      <c r="E18" s="509"/>
    </row>
    <row r="19" spans="1:5" ht="18" customHeight="1">
      <c r="A19" s="127" t="s">
        <v>375</v>
      </c>
      <c r="B19" s="157" t="s">
        <v>321</v>
      </c>
      <c r="C19" s="157"/>
      <c r="D19" s="157">
        <v>300</v>
      </c>
      <c r="E19" s="509"/>
    </row>
    <row r="20" spans="1:5" ht="18" customHeight="1">
      <c r="A20" s="127" t="s">
        <v>356</v>
      </c>
      <c r="B20" s="157" t="s">
        <v>322</v>
      </c>
      <c r="C20" s="157">
        <v>5048</v>
      </c>
      <c r="D20" s="157">
        <v>7802</v>
      </c>
      <c r="E20" s="509"/>
    </row>
    <row r="21" spans="1:5" ht="18" customHeight="1">
      <c r="A21" s="127" t="s">
        <v>356</v>
      </c>
      <c r="B21" s="157" t="s">
        <v>323</v>
      </c>
      <c r="C21" s="157"/>
      <c r="D21" s="157">
        <v>5515</v>
      </c>
      <c r="E21" s="509"/>
    </row>
    <row r="22" spans="1:5" ht="18" customHeight="1">
      <c r="A22" s="127" t="s">
        <v>357</v>
      </c>
      <c r="B22" s="157" t="s">
        <v>324</v>
      </c>
      <c r="C22" s="157"/>
      <c r="D22" s="157">
        <v>476</v>
      </c>
      <c r="E22" s="509"/>
    </row>
    <row r="23" spans="1:5" ht="18" customHeight="1">
      <c r="A23" s="127" t="s">
        <v>398</v>
      </c>
      <c r="B23" s="157" t="s">
        <v>399</v>
      </c>
      <c r="C23" s="157"/>
      <c r="D23" s="157">
        <v>100</v>
      </c>
      <c r="E23" s="509"/>
    </row>
    <row r="24" spans="1:5" ht="18" customHeight="1">
      <c r="A24" s="127" t="s">
        <v>450</v>
      </c>
      <c r="B24" s="157" t="s">
        <v>451</v>
      </c>
      <c r="C24" s="157">
        <v>63</v>
      </c>
      <c r="D24" s="157">
        <v>243</v>
      </c>
      <c r="E24" s="509"/>
    </row>
    <row r="25" spans="1:5" ht="18" customHeight="1">
      <c r="A25" s="127" t="s">
        <v>358</v>
      </c>
      <c r="B25" s="157" t="s">
        <v>325</v>
      </c>
      <c r="C25" s="157"/>
      <c r="D25" s="157">
        <v>698</v>
      </c>
      <c r="E25" s="509"/>
    </row>
    <row r="26" spans="1:5" ht="18" customHeight="1">
      <c r="A26" s="127" t="s">
        <v>452</v>
      </c>
      <c r="B26" s="157" t="s">
        <v>326</v>
      </c>
      <c r="C26" s="157"/>
      <c r="D26" s="157">
        <v>5783</v>
      </c>
      <c r="E26" s="509"/>
    </row>
    <row r="27" spans="1:5" ht="18" customHeight="1">
      <c r="A27" s="127" t="s">
        <v>359</v>
      </c>
      <c r="B27" s="157" t="s">
        <v>327</v>
      </c>
      <c r="C27" s="157"/>
      <c r="D27" s="157">
        <v>445</v>
      </c>
      <c r="E27" s="509"/>
    </row>
    <row r="28" spans="1:5" ht="18" customHeight="1">
      <c r="A28" s="127" t="s">
        <v>360</v>
      </c>
      <c r="B28" s="157" t="s">
        <v>328</v>
      </c>
      <c r="C28" s="157"/>
      <c r="D28" s="157">
        <v>2012</v>
      </c>
      <c r="E28" s="509"/>
    </row>
    <row r="29" spans="1:5" ht="18" customHeight="1">
      <c r="A29" s="127" t="s">
        <v>400</v>
      </c>
      <c r="B29" s="157" t="s">
        <v>329</v>
      </c>
      <c r="C29" s="157"/>
      <c r="D29" s="157">
        <v>1742</v>
      </c>
      <c r="E29" s="509"/>
    </row>
    <row r="30" spans="1:5" ht="18" customHeight="1">
      <c r="A30" s="127" t="s">
        <v>401</v>
      </c>
      <c r="B30" s="157" t="s">
        <v>402</v>
      </c>
      <c r="C30" s="157"/>
      <c r="D30" s="157">
        <v>153</v>
      </c>
      <c r="E30" s="509"/>
    </row>
    <row r="31" spans="1:5" ht="18" customHeight="1">
      <c r="A31" s="127" t="s">
        <v>409</v>
      </c>
      <c r="B31" s="157" t="s">
        <v>410</v>
      </c>
      <c r="C31" s="157"/>
      <c r="D31" s="157">
        <v>100</v>
      </c>
      <c r="E31" s="509"/>
    </row>
    <row r="32" spans="1:5" ht="18" customHeight="1">
      <c r="A32" s="126" t="s">
        <v>361</v>
      </c>
      <c r="B32" s="157" t="s">
        <v>330</v>
      </c>
      <c r="C32" s="157">
        <v>125</v>
      </c>
      <c r="D32" s="157">
        <v>142</v>
      </c>
      <c r="E32" s="509"/>
    </row>
    <row r="33" spans="1:5" ht="18" customHeight="1">
      <c r="A33" s="126" t="s">
        <v>362</v>
      </c>
      <c r="B33" s="157" t="s">
        <v>331</v>
      </c>
      <c r="C33" s="157">
        <v>70</v>
      </c>
      <c r="D33" s="157">
        <v>158</v>
      </c>
      <c r="E33" s="509"/>
    </row>
    <row r="34" spans="1:5" ht="18" customHeight="1">
      <c r="A34" s="126" t="s">
        <v>363</v>
      </c>
      <c r="B34" s="157" t="s">
        <v>332</v>
      </c>
      <c r="C34" s="157"/>
      <c r="D34" s="157">
        <v>695</v>
      </c>
      <c r="E34" s="509"/>
    </row>
    <row r="35" spans="1:5" ht="18" customHeight="1">
      <c r="A35" s="126" t="s">
        <v>364</v>
      </c>
      <c r="B35" s="157" t="s">
        <v>333</v>
      </c>
      <c r="C35" s="157"/>
      <c r="D35" s="157">
        <v>280</v>
      </c>
      <c r="E35" s="509"/>
    </row>
    <row r="36" spans="1:5" ht="18" customHeight="1">
      <c r="A36" s="126" t="s">
        <v>365</v>
      </c>
      <c r="B36" s="157" t="s">
        <v>344</v>
      </c>
      <c r="C36" s="157"/>
      <c r="D36" s="157">
        <v>30</v>
      </c>
      <c r="E36" s="509"/>
    </row>
    <row r="37" spans="1:5" ht="18" customHeight="1">
      <c r="A37" s="126" t="s">
        <v>453</v>
      </c>
      <c r="B37" s="157" t="s">
        <v>454</v>
      </c>
      <c r="C37" s="157"/>
      <c r="D37" s="157">
        <v>100</v>
      </c>
      <c r="E37" s="509"/>
    </row>
    <row r="38" spans="1:5" ht="18" customHeight="1">
      <c r="A38" s="126" t="s">
        <v>366</v>
      </c>
      <c r="B38" s="157" t="s">
        <v>334</v>
      </c>
      <c r="C38" s="157">
        <v>584</v>
      </c>
      <c r="D38" s="157">
        <v>1138</v>
      </c>
      <c r="E38" s="509"/>
    </row>
    <row r="39" spans="1:5" ht="18" customHeight="1">
      <c r="A39" s="126" t="s">
        <v>367</v>
      </c>
      <c r="B39" s="157" t="s">
        <v>335</v>
      </c>
      <c r="C39" s="157"/>
      <c r="D39" s="157">
        <v>101</v>
      </c>
      <c r="E39" s="509"/>
    </row>
    <row r="40" spans="1:5" ht="18" customHeight="1">
      <c r="A40" s="126" t="s">
        <v>455</v>
      </c>
      <c r="B40" s="157" t="s">
        <v>456</v>
      </c>
      <c r="C40" s="157">
        <v>70</v>
      </c>
      <c r="D40" s="157">
        <v>55</v>
      </c>
      <c r="E40" s="509"/>
    </row>
    <row r="41" spans="1:5" ht="18" customHeight="1">
      <c r="A41" s="126" t="s">
        <v>458</v>
      </c>
      <c r="B41" s="157" t="s">
        <v>403</v>
      </c>
      <c r="C41" s="157">
        <v>58</v>
      </c>
      <c r="D41" s="157">
        <v>95</v>
      </c>
      <c r="E41" s="509"/>
    </row>
    <row r="42" spans="1:5" ht="18" customHeight="1">
      <c r="A42" s="126" t="s">
        <v>368</v>
      </c>
      <c r="B42" s="157" t="s">
        <v>336</v>
      </c>
      <c r="C42" s="157"/>
      <c r="D42" s="157">
        <v>50</v>
      </c>
      <c r="E42" s="509"/>
    </row>
    <row r="43" spans="1:5" ht="18" customHeight="1">
      <c r="A43" s="126" t="s">
        <v>369</v>
      </c>
      <c r="B43" s="157" t="s">
        <v>337</v>
      </c>
      <c r="C43" s="157"/>
      <c r="D43" s="157">
        <v>600</v>
      </c>
      <c r="E43" s="509"/>
    </row>
    <row r="44" spans="1:5" ht="18" customHeight="1">
      <c r="A44" s="126" t="s">
        <v>370</v>
      </c>
      <c r="B44" s="157" t="s">
        <v>338</v>
      </c>
      <c r="C44" s="157"/>
      <c r="D44" s="157">
        <v>2615</v>
      </c>
      <c r="E44" s="509"/>
    </row>
    <row r="45" spans="1:5" ht="18" customHeight="1">
      <c r="A45" s="126" t="s">
        <v>404</v>
      </c>
      <c r="B45" s="157" t="s">
        <v>339</v>
      </c>
      <c r="C45" s="157">
        <v>37</v>
      </c>
      <c r="D45" s="157">
        <v>39</v>
      </c>
      <c r="E45" s="509"/>
    </row>
    <row r="46" spans="1:5" ht="18" customHeight="1">
      <c r="A46" s="126" t="s">
        <v>459</v>
      </c>
      <c r="B46" s="157" t="s">
        <v>405</v>
      </c>
      <c r="C46" s="157">
        <v>2491</v>
      </c>
      <c r="D46" s="157">
        <v>3067</v>
      </c>
      <c r="E46" s="509"/>
    </row>
    <row r="47" spans="1:5" ht="18" customHeight="1">
      <c r="A47" s="126" t="s">
        <v>406</v>
      </c>
      <c r="B47" s="157" t="s">
        <v>407</v>
      </c>
      <c r="C47" s="157"/>
      <c r="D47" s="157"/>
      <c r="E47" s="509"/>
    </row>
    <row r="48" spans="1:5" ht="18" customHeight="1">
      <c r="A48" s="126" t="s">
        <v>371</v>
      </c>
      <c r="B48" s="157" t="s">
        <v>340</v>
      </c>
      <c r="C48" s="157">
        <v>433</v>
      </c>
      <c r="D48" s="157">
        <v>432</v>
      </c>
      <c r="E48" s="509"/>
    </row>
    <row r="49" spans="1:5" ht="18" customHeight="1">
      <c r="A49" s="126" t="s">
        <v>372</v>
      </c>
      <c r="B49" s="157" t="s">
        <v>341</v>
      </c>
      <c r="C49" s="157">
        <v>476</v>
      </c>
      <c r="D49" s="157">
        <v>705</v>
      </c>
      <c r="E49" s="509"/>
    </row>
    <row r="50" spans="1:5" ht="18" customHeight="1">
      <c r="A50" s="128" t="s">
        <v>460</v>
      </c>
      <c r="B50" s="159" t="s">
        <v>461</v>
      </c>
      <c r="C50" s="159">
        <v>4025</v>
      </c>
      <c r="D50" s="159">
        <v>1242</v>
      </c>
      <c r="E50" s="509"/>
    </row>
    <row r="51" spans="1:5" ht="18" customHeight="1">
      <c r="A51" s="128" t="s">
        <v>373</v>
      </c>
      <c r="B51" s="159" t="s">
        <v>342</v>
      </c>
      <c r="C51" s="159">
        <v>1584</v>
      </c>
      <c r="D51" s="159">
        <v>4460</v>
      </c>
      <c r="E51" s="509"/>
    </row>
    <row r="52" spans="1:5" ht="18" customHeight="1">
      <c r="A52" s="128" t="s">
        <v>374</v>
      </c>
      <c r="B52" s="159" t="s">
        <v>343</v>
      </c>
      <c r="C52" s="159">
        <v>465</v>
      </c>
      <c r="D52" s="159">
        <v>435</v>
      </c>
      <c r="E52" s="509"/>
    </row>
    <row r="53" spans="1:5" ht="18" customHeight="1">
      <c r="A53" s="128" t="s">
        <v>380</v>
      </c>
      <c r="B53" s="159" t="s">
        <v>378</v>
      </c>
      <c r="C53" s="159">
        <v>89177</v>
      </c>
      <c r="D53" s="159">
        <v>55</v>
      </c>
      <c r="E53" s="509"/>
    </row>
    <row r="54" spans="1:5" ht="18" customHeight="1">
      <c r="A54" s="128" t="s">
        <v>355</v>
      </c>
      <c r="B54" s="159" t="s">
        <v>379</v>
      </c>
      <c r="C54" s="159"/>
      <c r="D54" s="159">
        <v>13332</v>
      </c>
      <c r="E54" s="509"/>
    </row>
    <row r="55" spans="1:5" ht="18" customHeight="1">
      <c r="A55" s="128" t="s">
        <v>381</v>
      </c>
      <c r="B55" s="159" t="s">
        <v>457</v>
      </c>
      <c r="C55" s="159">
        <v>80</v>
      </c>
      <c r="D55" s="159">
        <v>80</v>
      </c>
      <c r="E55" s="509"/>
    </row>
    <row r="56" spans="1:5" ht="18" customHeight="1" thickBot="1">
      <c r="A56" s="547" t="s">
        <v>408</v>
      </c>
      <c r="B56" s="548"/>
      <c r="C56" s="548">
        <v>6669</v>
      </c>
      <c r="D56" s="548">
        <v>6127</v>
      </c>
      <c r="E56" s="509"/>
    </row>
    <row r="57" spans="1:5" ht="18" customHeight="1" thickBot="1">
      <c r="A57" s="129" t="s">
        <v>94</v>
      </c>
      <c r="B57" s="160">
        <f>SUM(B3:B55)</f>
        <v>0</v>
      </c>
      <c r="C57" s="160">
        <f>SUM(C3:C56)</f>
        <v>120644</v>
      </c>
      <c r="D57" s="160">
        <f>SUM(D3:D56)</f>
        <v>113218</v>
      </c>
      <c r="E57" s="510"/>
    </row>
  </sheetData>
  <sheetProtection/>
  <mergeCells count="1">
    <mergeCell ref="D1:E1"/>
  </mergeCells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69" r:id="rId1"/>
  <headerFooter alignWithMargins="0">
    <oddHeader>&amp;C&amp;"Times New Roman CE,Félkövér"&amp;14
Fácánkert Község Önkormányzatának kiadásai és bevételei
szakfeladatonként
&amp;R&amp;"Times New Roman CE,Félkövér dőlt"&amp;12 7.számú melléklet&amp;"Times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2013-03-26T12:38:31Z</cp:lastPrinted>
  <dcterms:created xsi:type="dcterms:W3CDTF">1999-10-30T10:30:45Z</dcterms:created>
  <dcterms:modified xsi:type="dcterms:W3CDTF">2013-04-05T06:23:22Z</dcterms:modified>
  <cp:category/>
  <cp:version/>
  <cp:contentType/>
  <cp:contentStatus/>
</cp:coreProperties>
</file>