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845" tabRatio="575" firstSheet="11" activeTab="16"/>
  </bookViews>
  <sheets>
    <sheet name="1. sz. mell." sheetId="1" r:id="rId1"/>
    <sheet name="2.sz.mell." sheetId="2" r:id="rId2"/>
    <sheet name="3.sz.mell" sheetId="3" r:id="rId3"/>
    <sheet name="3.1. sz. mell" sheetId="4" r:id="rId4"/>
    <sheet name="3.2. sz. mell" sheetId="5" r:id="rId5"/>
    <sheet name="4.a.sz.mell" sheetId="6" r:id="rId6"/>
    <sheet name="4.b.sz.mell " sheetId="7" r:id="rId7"/>
    <sheet name="5.sz.mell" sheetId="8" r:id="rId8"/>
    <sheet name="6sz.mell" sheetId="9" r:id="rId9"/>
    <sheet name="7. sz. mell" sheetId="10" r:id="rId10"/>
    <sheet name="8.sz.mell" sheetId="11" r:id="rId11"/>
    <sheet name="9.sz.mell" sheetId="12" r:id="rId12"/>
    <sheet name="10. sz. mell" sheetId="13" r:id="rId13"/>
    <sheet name=" 11. sz. mell" sheetId="14" r:id="rId14"/>
    <sheet name=" 12. sz. mell" sheetId="15" r:id="rId15"/>
    <sheet name="13. sz.mell" sheetId="16" r:id="rId16"/>
    <sheet name="14. sz.mell" sheetId="17" r:id="rId17"/>
  </sheets>
  <definedNames/>
  <calcPr fullCalcOnLoad="1"/>
</workbook>
</file>

<file path=xl/sharedStrings.xml><?xml version="1.0" encoding="utf-8"?>
<sst xmlns="http://schemas.openxmlformats.org/spreadsheetml/2006/main" count="783" uniqueCount="497">
  <si>
    <t>B E V É T E L E K</t>
  </si>
  <si>
    <t>Sor-szám</t>
  </si>
  <si>
    <t>Bevételi jogcím</t>
  </si>
  <si>
    <t>1.</t>
  </si>
  <si>
    <t>2.</t>
  </si>
  <si>
    <t>I/1. Intézményi működési bevételek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</si>
  <si>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</si>
  <si>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</si>
  <si>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</si>
  <si>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</si>
  <si>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</si>
  <si>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</si>
  <si>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</si>
  <si>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</si>
  <si>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</si>
  <si>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</si>
  <si>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</si>
  <si>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</si>
  <si>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</si>
  <si>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</si>
  <si>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</si>
  <si>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</si>
  <si>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</si>
  <si>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</si>
  <si>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</si>
  <si>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</si>
  <si>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</si>
  <si>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</si>
  <si>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</si>
  <si>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</si>
  <si>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</si>
  <si>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</si>
  <si>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</si>
  <si>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</si>
  <si>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</si>
  <si>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</si>
  <si>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Munkaadókat terhelő járulékok</t>
  </si>
  <si>
    <t>Dologi  kiadások</t>
  </si>
  <si>
    <t>Ellátottak pénzbeli juttatása</t>
  </si>
  <si>
    <t>Rövid lejáratú hitel kamata</t>
  </si>
  <si>
    <t>Tartalékok</t>
  </si>
  <si>
    <t>Összesen</t>
  </si>
  <si>
    <t>Jogcím</t>
  </si>
  <si>
    <t>fő (ellátott)</t>
  </si>
  <si>
    <t>Ft/fő</t>
  </si>
  <si>
    <t>E Ft</t>
  </si>
  <si>
    <t>%-a</t>
  </si>
  <si>
    <t>Összesen:</t>
  </si>
  <si>
    <t>Ezer forintban !</t>
  </si>
  <si>
    <t>Bevételek</t>
  </si>
  <si>
    <t>Helyi adók</t>
  </si>
  <si>
    <t>Átengedett központi adók</t>
  </si>
  <si>
    <t>Bírságok, egyéb bevételek</t>
  </si>
  <si>
    <t>Felhalmozási és tőkejellegű bevételek</t>
  </si>
  <si>
    <t>Céljellegű decentralizált támogatás</t>
  </si>
  <si>
    <t>Egyéb központi támogatás</t>
  </si>
  <si>
    <t>EU támogatás</t>
  </si>
  <si>
    <t>Kiadások</t>
  </si>
  <si>
    <t>Működési kiadások</t>
  </si>
  <si>
    <t>Dologi jellegű kiadások</t>
  </si>
  <si>
    <t>Társadalom és szociálpolitikai juttatások</t>
  </si>
  <si>
    <t>Felhalmozási célú kiadások</t>
  </si>
  <si>
    <t>Általános tartalék</t>
  </si>
  <si>
    <t>Egyéb kiadások</t>
  </si>
  <si>
    <t>Igazgatási feladatok</t>
  </si>
  <si>
    <t>Szociális gondoskodás</t>
  </si>
  <si>
    <t>I. Működési célú (folyó) bevételek, működési célú (folyó) kiadások mérlege
(Önkormányzati szinten)</t>
  </si>
  <si>
    <t xml:space="preserve"> Ezer forintban !</t>
  </si>
  <si>
    <t>Megnevezés</t>
  </si>
  <si>
    <t>Int. működési bevételek</t>
  </si>
  <si>
    <t>Személyi juttatások</t>
  </si>
  <si>
    <t>Munkaadókat terhelő járulék</t>
  </si>
  <si>
    <t>Dologi kiadások</t>
  </si>
  <si>
    <t>Társ. és szociálpol. juttatások</t>
  </si>
  <si>
    <t>Tartalék</t>
  </si>
  <si>
    <t>ÖSSZESEN:</t>
  </si>
  <si>
    <t>Hiány:</t>
  </si>
  <si>
    <t>Többlet:</t>
  </si>
  <si>
    <t>II. Tőkejellegű bevételek és kiadások mérlege
(Önkormányzati szinten)</t>
  </si>
  <si>
    <t>Felhalmozási célú tartalék</t>
  </si>
  <si>
    <t>Beruházás  megnevezése</t>
  </si>
  <si>
    <t>Teljes költség</t>
  </si>
  <si>
    <t>Kivitelezés kezdési és befejezési éve</t>
  </si>
  <si>
    <t>Felújítás  megnevezése</t>
  </si>
  <si>
    <t>KIADÁSI JOGCÍMEK</t>
  </si>
  <si>
    <t>Eredeti előirányzat</t>
  </si>
  <si>
    <t>Kiadás vonzata évenként</t>
  </si>
  <si>
    <t>Sor-
szám</t>
  </si>
  <si>
    <t>Működési célú hiteltörlesztés (tőke+kamat)</t>
  </si>
  <si>
    <t>............................</t>
  </si>
  <si>
    <t>Felhalmozási célú hiteltörlesztés (tőke+kamat)</t>
  </si>
  <si>
    <t>Beruházás célonként</t>
  </si>
  <si>
    <t>Felújítás feladatonként</t>
  </si>
  <si>
    <t>Összesen (1+4+7+9)</t>
  </si>
  <si>
    <t>Hitel állomány január 1-jén</t>
  </si>
  <si>
    <t>Hitel jellege</t>
  </si>
  <si>
    <t xml:space="preserve">Működési célú </t>
  </si>
  <si>
    <t>Felhalmozási célú</t>
  </si>
  <si>
    <t>Összesen (1+6)</t>
  </si>
  <si>
    <t>Kedvezmény nélkül elérhető bevétel</t>
  </si>
  <si>
    <t>Kedvezmények összege</t>
  </si>
  <si>
    <t xml:space="preserve">I. Működési bevételek és kiadások </t>
  </si>
  <si>
    <t>Intézményi működési bevételek (levonva a felhalmozási ÁFA visszatérülések, értékesített tárgyi eszközök és immateriális javak ÁFA-ja )</t>
  </si>
  <si>
    <t xml:space="preserve">Önkormányzatok sajátos működési bevételei </t>
  </si>
  <si>
    <t>Önkormányzatok költségvetési támogatása és átengedett személyi jövedelemadó bevétele</t>
  </si>
  <si>
    <t>Működési célú kölcsönök visszatérülése, igénybevétele</t>
  </si>
  <si>
    <t>Működési célú előző évi pénzmaradvány igénybevétele</t>
  </si>
  <si>
    <t>Működési célú bevételek összesen:</t>
  </si>
  <si>
    <t xml:space="preserve">Személyi juttatások </t>
  </si>
  <si>
    <t>Dologi kiadások és egyéb folyó kiadások (levonva az értékesített tárgyi eszközök, immateriális javak utáni ÁFA befizetés és kamatkifizetés )</t>
  </si>
  <si>
    <t>Működési célú pénzeszközátadás, egyéb támogatás</t>
  </si>
  <si>
    <t>Működési célú kiadások összesen:</t>
  </si>
  <si>
    <t>II. Felhalmozási célú bevételek és kiadások</t>
  </si>
  <si>
    <t>Önkormányzatok felhalmozási 
és tőke jellegű bevételei</t>
  </si>
  <si>
    <t>Felhalmozási célú pénzeszközátvétel</t>
  </si>
  <si>
    <t>Felhalmozási ÁFA visszatérülése</t>
  </si>
  <si>
    <t>Értékesített tárgyi eszközök és
 immateriális javak ÁFA-ja</t>
  </si>
  <si>
    <t>Felhalmozási célú kölcsönök visszatérülése, igénybevétele</t>
  </si>
  <si>
    <t>Felhalmozási célú előző évi pénzmaradvány igénybevétele</t>
  </si>
  <si>
    <t>Felhalmozási célú bevételek összesen:</t>
  </si>
  <si>
    <t>Felhalmozási kiadások (ÁFA-val együtt)</t>
  </si>
  <si>
    <t>Felújítási kiadások (ÁFA-val együtt)</t>
  </si>
  <si>
    <t>Felhalmozási célú kiadások összesen:</t>
  </si>
  <si>
    <t>Önkormányzat bevételei összesen:</t>
  </si>
  <si>
    <t>Önkormányzat kiadásai összesen: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</si>
  <si>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</si>
  <si>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</si>
  <si>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</si>
  <si>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</si>
  <si>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</si>
  <si>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</si>
  <si>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</si>
  <si>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</si>
  <si>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</si>
  <si>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</si>
  <si>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</si>
  <si>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</si>
  <si>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Járulékok</t>
  </si>
  <si>
    <t>Hitelek, kölcsönök bevételei</t>
  </si>
  <si>
    <t>Önkormányzatok sajátos felhalmozási és tőkebevételei</t>
  </si>
  <si>
    <t>Tárgyi eszközök, immateriális javak értékesítése</t>
  </si>
  <si>
    <t>Finanszírozási bevételek</t>
  </si>
  <si>
    <t>Finanszírozási kiadások</t>
  </si>
  <si>
    <t>Hitelek, kölcsönök kiadásai</t>
  </si>
  <si>
    <t>Előző évi vállalkozási eredmény igénybevétele</t>
  </si>
  <si>
    <t>Központosított előirányzatok</t>
  </si>
  <si>
    <t xml:space="preserve">Forráshiány </t>
  </si>
  <si>
    <t>Felújítás</t>
  </si>
  <si>
    <t>Társadalom- és szociálpolitikai juttatások</t>
  </si>
  <si>
    <t>Támogatások, kiegészítések</t>
  </si>
  <si>
    <t>6=(2-4-5)</t>
  </si>
  <si>
    <t>Kötelezettség jogcíme</t>
  </si>
  <si>
    <t>Köt. váll.
 éve</t>
  </si>
  <si>
    <t>9=(4+5+6+7+8)</t>
  </si>
  <si>
    <t xml:space="preserve">Lejárat 
éve </t>
  </si>
  <si>
    <t>Felvétel
éve</t>
  </si>
  <si>
    <t>Egyéb folyó kiadások</t>
  </si>
  <si>
    <t>Működési bevételek</t>
  </si>
  <si>
    <t>Támogatások</t>
  </si>
  <si>
    <t>Felhalmozási és tőkejellegű bev.</t>
  </si>
  <si>
    <t>Előző évi pénzmaradvány</t>
  </si>
  <si>
    <t>Hitelek kamatai</t>
  </si>
  <si>
    <t>Egyéb bevételek</t>
  </si>
  <si>
    <t>Normatív kötött felhasználású  támogatás</t>
  </si>
  <si>
    <t>Területi kiegyenlítést szolg. fejl. célú támogatás</t>
  </si>
  <si>
    <t>Intézményi beruházási kiadások</t>
  </si>
  <si>
    <t xml:space="preserve">Fajlagos
mérték </t>
  </si>
  <si>
    <t>Összesen
(2x3)</t>
  </si>
  <si>
    <t xml:space="preserve"> SZJA
részesedés</t>
  </si>
  <si>
    <t>SZJA
részesedés
(4x5)</t>
  </si>
  <si>
    <t>Állami
hozzájárulás
(4-6)</t>
  </si>
  <si>
    <t>Értékesített tárgyi eszközök, immateriális javak utáni ÁFA befizetés</t>
  </si>
  <si>
    <t>IV.  Hitelek kamatai</t>
  </si>
  <si>
    <t>V. Egyéb kiadások</t>
  </si>
  <si>
    <t xml:space="preserve">
Mutató-
szám
</t>
  </si>
  <si>
    <t>Önkormányzatok sajátos működési bevételei</t>
  </si>
  <si>
    <t>Cél-, címzett támogatás</t>
  </si>
  <si>
    <t>Területi kiegyenlítést szolg. Fejl. Célú támogatás</t>
  </si>
  <si>
    <t>Intézményi beruházás</t>
  </si>
  <si>
    <t>Felhalm. és tőkejell. kiadások</t>
  </si>
  <si>
    <t>EU támogatásból megvalósuló projekt</t>
  </si>
  <si>
    <t>Normatív hozzájárulások</t>
  </si>
  <si>
    <t>3.1.</t>
  </si>
  <si>
    <t>3.2.</t>
  </si>
  <si>
    <t>3.3.</t>
  </si>
  <si>
    <t>3.4.</t>
  </si>
  <si>
    <t>4.1.</t>
  </si>
  <si>
    <t>4.2.</t>
  </si>
  <si>
    <t>4.3.</t>
  </si>
  <si>
    <t>5.1.</t>
  </si>
  <si>
    <t>5.2.</t>
  </si>
  <si>
    <t>5.3.</t>
  </si>
  <si>
    <t>5.4.</t>
  </si>
  <si>
    <t>5.5.</t>
  </si>
  <si>
    <t>5.6.</t>
  </si>
  <si>
    <t>5.7.</t>
  </si>
  <si>
    <t>6.1.</t>
  </si>
  <si>
    <t>6.2.</t>
  </si>
  <si>
    <t>8.1.</t>
  </si>
  <si>
    <t>8.2.</t>
  </si>
  <si>
    <t>6.1.1.</t>
  </si>
  <si>
    <t>6.1.2.</t>
  </si>
  <si>
    <t>6.1.3.</t>
  </si>
  <si>
    <t>6.1.4.</t>
  </si>
  <si>
    <t>7.1.</t>
  </si>
  <si>
    <t>7.2.</t>
  </si>
  <si>
    <t>Felhalmozási célú  kölcsön visszatér., értékpapír bev.</t>
  </si>
  <si>
    <t>Működési célú  kölcsön visszatér., értékpapír bev.</t>
  </si>
  <si>
    <t>Működési célú pénzmaradvány igénybevétele</t>
  </si>
  <si>
    <t>Felhalmozási célú pénzmaradvány igénybevétele</t>
  </si>
  <si>
    <t>I. Önkormányzat működési bevételei (2+3)</t>
  </si>
  <si>
    <t>II. Felhalmozási és tőkejellegű bevételek (4.1+…4.3)</t>
  </si>
  <si>
    <t>III. Támogatások, kiegészítések (5.1+…+5.7)</t>
  </si>
  <si>
    <t>Fejlesztési célú támogatások (5.7.1+…+5.7.4)</t>
  </si>
  <si>
    <t>5.7.1.</t>
  </si>
  <si>
    <t>5.7.2.</t>
  </si>
  <si>
    <t>5.7.3.</t>
  </si>
  <si>
    <t>5.7.4.</t>
  </si>
  <si>
    <t>Felhalmozási célú pénzeszköz átvétel (6.2.1+…+6.2.4)</t>
  </si>
  <si>
    <t>6.2.1.</t>
  </si>
  <si>
    <t>6.2.2.</t>
  </si>
  <si>
    <t>6.2.3.</t>
  </si>
  <si>
    <t>6.2.4.</t>
  </si>
  <si>
    <t>VI. Finanszírozási bevételek (8.1+8.2)</t>
  </si>
  <si>
    <t>FOLYÓ BEVÉTELEK ÖSSZESEN: (1+4+5+6+7+8)</t>
  </si>
  <si>
    <t>10.2.</t>
  </si>
  <si>
    <t>10.1.</t>
  </si>
  <si>
    <t>Előző évi várható pénzmaradvány igénybevétele (10.1.+10.2)</t>
  </si>
  <si>
    <t>BEVÉTELEK ÖSSZESEN: (9+10+11+12)</t>
  </si>
  <si>
    <t>1.1.</t>
  </si>
  <si>
    <t>1.2.</t>
  </si>
  <si>
    <t>1.3.</t>
  </si>
  <si>
    <t>1.4.</t>
  </si>
  <si>
    <t>1.5.</t>
  </si>
  <si>
    <t>1.6.</t>
  </si>
  <si>
    <t>1.7.</t>
  </si>
  <si>
    <t>I. Folyó (működési) kiadások (1.1+…+1.7)</t>
  </si>
  <si>
    <t>2.1.</t>
  </si>
  <si>
    <t>2.2.</t>
  </si>
  <si>
    <t>2.3.</t>
  </si>
  <si>
    <t>2.4.</t>
  </si>
  <si>
    <t>2.5.</t>
  </si>
  <si>
    <t>II. Felhalmozási és tőke jellegű kiadások (2.1+…+2.5)</t>
  </si>
  <si>
    <t>III. Tartalékok (3.+3.2+3.3)</t>
  </si>
  <si>
    <t>VI. Finanszírozási kiadások (6.1+6.2)</t>
  </si>
  <si>
    <t xml:space="preserve"> KIADÁSOK ÖSSZESEN: (1+2+3+4+5+6)</t>
  </si>
  <si>
    <t>Államháztartási céltartalék</t>
  </si>
  <si>
    <t>V. Tám. kölcs. visszatér. igénybev., értékp. bev. (7.1+7.2)</t>
  </si>
  <si>
    <t>I/2. Önkormányzat sajátos műk. bevételei (3.1+…+3.4)</t>
  </si>
  <si>
    <t>Rövid lejáratú hitel</t>
  </si>
  <si>
    <t>Rövid lejáratú értékpapírok értékesítése, kibocs.</t>
  </si>
  <si>
    <t>Működési célú kölcsönök nyújtása és törlesztése</t>
  </si>
  <si>
    <t>Rövid lejáratú hitel visszafizetése</t>
  </si>
  <si>
    <t>Hosszú lejáratú hitel</t>
  </si>
  <si>
    <t>Hosszú lejáratú értékpapírok kibocsátása</t>
  </si>
  <si>
    <t>Felhalmozási célú kölcsönök nyújtása és törlesztése</t>
  </si>
  <si>
    <t>Hosszú lejáratú hitel visszafizetése</t>
  </si>
  <si>
    <t>Hosszú lejáratú hitel kamata</t>
  </si>
  <si>
    <t>Hosszú lejáratú értékpapírok beváltása</t>
  </si>
  <si>
    <t>Bevételek összesen:</t>
  </si>
  <si>
    <t>Kiadások összesen:</t>
  </si>
  <si>
    <t>Pénzkészlet</t>
  </si>
  <si>
    <t>Egyenleg</t>
  </si>
  <si>
    <r>
      <t xml:space="preserve">A rendeletbe csak ezt a táblát kell szereptetni! </t>
    </r>
    <r>
      <rPr>
        <sz val="12"/>
        <rFont val="Times New Roman CE"/>
        <family val="0"/>
      </rPr>
      <t>A 13b. és a 13.c. táblázat a tényadatokat, illetve a terv és tényadatok eltérését mutatja.</t>
    </r>
  </si>
  <si>
    <t>Cél- címzett támogatás</t>
  </si>
  <si>
    <t>Egyéb szervezetektől átvett támogatás</t>
  </si>
  <si>
    <t>IV. támogatásértékű bevételek, átvett pénzesz. (6.1+6.2)</t>
  </si>
  <si>
    <t>Működési célú  (6.1.1+…+6.1.4)</t>
  </si>
  <si>
    <t>Támogatásértékű bevétel OEP-től</t>
  </si>
  <si>
    <t>Támogatásértékű bevétel központi költségvetési szervtől</t>
  </si>
  <si>
    <t>Támogatásértékű bevétel elkülönített állami pénzalapoktól</t>
  </si>
  <si>
    <t>Támogatásértékű bevétel önkormányzati szervektől</t>
  </si>
  <si>
    <t>Függő, átfutó bevételek</t>
  </si>
  <si>
    <t>Működési célú támogatásértékű kiadás, pénzeszközátadás</t>
  </si>
  <si>
    <t>Felhalmozási célú támogatásértékű kiadás, pénzeszközátadás</t>
  </si>
  <si>
    <t>Fejlesztési célú tartalék</t>
  </si>
  <si>
    <t>Függő, átfutó kiadások</t>
  </si>
  <si>
    <t>Települési üzemeltetési, igazg. és sportfeladatok</t>
  </si>
  <si>
    <t>Lakott külterülettel kapcsolatos feladatok</t>
  </si>
  <si>
    <t>Közművelődési és közgyűjteményi feladatok</t>
  </si>
  <si>
    <t>Pénzbeli szociális juttatások</t>
  </si>
  <si>
    <t>Támog. ért. bev, átvett pénze.</t>
  </si>
  <si>
    <t>Támog. ért. kiadás, pénze.átadás</t>
  </si>
  <si>
    <t>Támog. ért. Bevétel,átvett pénzeszközök</t>
  </si>
  <si>
    <t>Felhalmozási célú támog. ért. kiadás, pénzeszköz átadás</t>
  </si>
  <si>
    <t>Értékesített TE. Után befizetett ÁFA</t>
  </si>
  <si>
    <t>Községgazdálkodás</t>
  </si>
  <si>
    <t>Civil támogatási keret</t>
  </si>
  <si>
    <t>2009. elötti kifizetés</t>
  </si>
  <si>
    <t>2010.</t>
  </si>
  <si>
    <t>2011.</t>
  </si>
  <si>
    <t>Támogatásértékű kiadások</t>
  </si>
  <si>
    <t>Bursa Hungarica ösztöndíj támogatása</t>
  </si>
  <si>
    <t>Átadott pénzeszközök</t>
  </si>
  <si>
    <t>Gépjárműadó</t>
  </si>
  <si>
    <t>Talajterhelési díj</t>
  </si>
  <si>
    <t>2010. évre</t>
  </si>
  <si>
    <t>2011. évre</t>
  </si>
  <si>
    <t>Működési célú támog. ért. bev.pénzeszközátvétel</t>
  </si>
  <si>
    <t>Finanszírozás kiadásai</t>
  </si>
  <si>
    <t>Felhalmozási célú támog. ért. Kiadás,pénze. átadás</t>
  </si>
  <si>
    <t>Átvett pénze. támog. é. bev.</t>
  </si>
  <si>
    <t>Támog. é. Kiadás, pénze. Átadás</t>
  </si>
  <si>
    <t>Társad. És szoc. Juttatások</t>
  </si>
  <si>
    <t>Hitelek kamatai, hiteltörlesztés</t>
  </si>
  <si>
    <t>1. számú melléklet</t>
  </si>
  <si>
    <t>Cím</t>
  </si>
  <si>
    <t>Alcím</t>
  </si>
  <si>
    <t>Kiemelt Ei.</t>
  </si>
  <si>
    <t>Cím, kiemelt előirányzat megnevezése</t>
  </si>
  <si>
    <t>Községi Önkormányzat</t>
  </si>
  <si>
    <t>Önkormányzat működési bevételei</t>
  </si>
  <si>
    <t>Támogatásértékű bevételek</t>
  </si>
  <si>
    <t>Fácánkert Község Önkormányzatának Címrendje</t>
  </si>
  <si>
    <t>Súlyos foglalkoztatási gondokkal küzdő telep. fe.</t>
  </si>
  <si>
    <t>Kölcsön visszatérülés</t>
  </si>
  <si>
    <t>OTP Banktól   MFB hitel</t>
  </si>
  <si>
    <t>Rövid lejáratú likvidhitel</t>
  </si>
  <si>
    <t>Folyószámlahitel</t>
  </si>
  <si>
    <t>Sióagárd /körjegyzőség/ finanszírozás</t>
  </si>
  <si>
    <t>Bogyiszló /társult intézmény/ finanszírozás</t>
  </si>
  <si>
    <t>Tolna Város Önkormányzata - orvosi ügyelet</t>
  </si>
  <si>
    <t>Tolna Város Önkormányzata- családsegités-házi.s.nyújt</t>
  </si>
  <si>
    <t>Fácánkert Községért Közalapítvány támogatása</t>
  </si>
  <si>
    <t>Átadott pénz lakosságnak /tanulóbérlet térítés/</t>
  </si>
  <si>
    <t>ÖNHIKI támogatás, működésképtelen önkorm. támogatása</t>
  </si>
  <si>
    <t>Kölcsön nyújtás</t>
  </si>
  <si>
    <t>Rövid lejáratú hitelkamat</t>
  </si>
  <si>
    <t>Műk. Célú hitelfelvétel</t>
  </si>
  <si>
    <t>Művelődési és sportfeladatok</t>
  </si>
  <si>
    <t xml:space="preserve"> </t>
  </si>
  <si>
    <t>Alisca Terra Kft. ISPA pályázat önrész</t>
  </si>
  <si>
    <t>Lakáshoz jutás támogatása</t>
  </si>
  <si>
    <t>Kiegészítés 2600 Ft-ra</t>
  </si>
  <si>
    <t>Közösség közlekedési feladatok</t>
  </si>
  <si>
    <t>Települési sporfeladatok</t>
  </si>
  <si>
    <t>Otthonközeli ellátás /szociális étkeztetés/</t>
  </si>
  <si>
    <t>Előző évi kiegészítések, visszatérülések</t>
  </si>
  <si>
    <t>A 2010. évi normatív hozzájárulások alakulása jogcímenként</t>
  </si>
  <si>
    <t>2010. év   utáni szükséglet</t>
  </si>
  <si>
    <t>2012.</t>
  </si>
  <si>
    <t>2013.  után</t>
  </si>
  <si>
    <t>Hosszú lejáratú hitel tőketörlesztés</t>
  </si>
  <si>
    <t>Hosszú lejáratú hitel kamatai</t>
  </si>
  <si>
    <t>2012.   után</t>
  </si>
  <si>
    <t>Sióagárd /körjegyzőség/ finanszírozás 2009. évi elsz.</t>
  </si>
  <si>
    <t xml:space="preserve">                                                  -----</t>
  </si>
  <si>
    <t>Bogyiszló /társult intézmény/ finansz. 2009. évi elsz.</t>
  </si>
  <si>
    <t>Civil szervezetek részére nyújtott kölcsön</t>
  </si>
  <si>
    <t>2012. évre</t>
  </si>
  <si>
    <t>2011.  évre</t>
  </si>
  <si>
    <t>Csecsemők UH vizsgálata</t>
  </si>
  <si>
    <t>I.</t>
  </si>
  <si>
    <t>II.</t>
  </si>
  <si>
    <t>III.</t>
  </si>
  <si>
    <t>IV.</t>
  </si>
  <si>
    <t>V.</t>
  </si>
  <si>
    <t>Tám. kölcsönök vissszatérülése</t>
  </si>
  <si>
    <t>VI.</t>
  </si>
  <si>
    <t>III:</t>
  </si>
  <si>
    <t>M6 autópálya, Fácánkert komplex pihenő vízellátása</t>
  </si>
  <si>
    <t>Zrínyi utca útfelújítás</t>
  </si>
  <si>
    <t>Buszforduló asztaltozás</t>
  </si>
  <si>
    <t>Községháza felújítása</t>
  </si>
  <si>
    <t>Háziorvos bérleti dija</t>
  </si>
  <si>
    <t>Bérleti dij kedvezmény faluház</t>
  </si>
  <si>
    <t>SZAKFELADATOK</t>
  </si>
  <si>
    <t>kiadási előirányzat</t>
  </si>
  <si>
    <t>Likviditási hiány/többlet</t>
  </si>
  <si>
    <t xml:space="preserve">   Halmozott likviditás</t>
  </si>
  <si>
    <t>Egészségühgyi ellátás</t>
  </si>
  <si>
    <t>Cigány Kisebbségi Önkormányzat</t>
  </si>
  <si>
    <t xml:space="preserve">VII. </t>
  </si>
  <si>
    <t>Pénzforgalom nélküli bevételek</t>
  </si>
  <si>
    <t>2010. évi eredeti előirányzat</t>
  </si>
  <si>
    <t>2010. évi módosított előirányzat</t>
  </si>
  <si>
    <t>Felhalmozási célú pénz átvétel</t>
  </si>
  <si>
    <t>Felhalmozási célú hitelek kamata</t>
  </si>
  <si>
    <t>Felhalmozási célú pénzeszköz átadás Áht. Kivülre</t>
  </si>
  <si>
    <t>Egyéb tartalék</t>
  </si>
  <si>
    <t>2010. évi módosítot előirányzat</t>
  </si>
  <si>
    <t>2010. évi erdeti előirányzat</t>
  </si>
  <si>
    <t>Számítógép vásárlás /hivatal/</t>
  </si>
  <si>
    <t>Számítógép vásárlás /falu TV/</t>
  </si>
  <si>
    <t>Buszváró létesítés</t>
  </si>
  <si>
    <t>Földterület vásárlás</t>
  </si>
  <si>
    <t>2010. évi módosított előirfányzat</t>
  </si>
  <si>
    <t>2010. évi utáni szükséglet</t>
  </si>
  <si>
    <t>Művelődési ház felújítás</t>
  </si>
  <si>
    <t>2005-2006</t>
  </si>
  <si>
    <t>360000-1 Víztermelés, kezelés ellátás</t>
  </si>
  <si>
    <t>370000-1 Szennyvíz gyűjtése, elhelyezése</t>
  </si>
  <si>
    <t>381103-1 Települési hulladék begyűjtése</t>
  </si>
  <si>
    <t>421100-1 Út, autópálya építés</t>
  </si>
  <si>
    <t>682001-2 Lakóingatlan bérbeadás, üzemeltetése</t>
  </si>
  <si>
    <t>813000-1 Zöldterület kezelés</t>
  </si>
  <si>
    <t>841112-1 Önkormányzati jogalkotás</t>
  </si>
  <si>
    <t>841126-1 Önkormányzatok igazgatási tevék.</t>
  </si>
  <si>
    <t>841126-5 Önkormányzatok igazgatási tevék.</t>
  </si>
  <si>
    <t>841127-1 Települési kisebbségi önk.ig.tevék.</t>
  </si>
  <si>
    <t>841402-1 Közvilágítás</t>
  </si>
  <si>
    <t>841403-1 Város és községgazdálkodás</t>
  </si>
  <si>
    <t>841901-1 Önkormányzatok elszámolásai</t>
  </si>
  <si>
    <t>841901-9 Önkormányzatok elszámolásai</t>
  </si>
  <si>
    <t>841906-9 Finanszírozási műveletek</t>
  </si>
  <si>
    <t>841908-1 Fejezeti és ált. tart. Elszámolása</t>
  </si>
  <si>
    <t>841155-1 Önkormányzatok nemzetközi kapcs.</t>
  </si>
  <si>
    <t>851011-5 Óvodai nevelés, ellátás</t>
  </si>
  <si>
    <t>852011-1 Ált.isk.tanulók oktatása</t>
  </si>
  <si>
    <t>862102-1 Háziorvosi ügyeleti ellátás</t>
  </si>
  <si>
    <t>862231-1 Foglalkozás egészségügyi alapell.</t>
  </si>
  <si>
    <t>882111-1 Rendszeres szociális segély</t>
  </si>
  <si>
    <t>882112-1 Időskorúak járadéka</t>
  </si>
  <si>
    <t>882113-1 Lakásfenntartási támogatás</t>
  </si>
  <si>
    <t xml:space="preserve">882115-1 Ápolási díj </t>
  </si>
  <si>
    <t>882122-1 Átmeneti segély</t>
  </si>
  <si>
    <t>882123-1 Temetési segély</t>
  </si>
  <si>
    <t>882124-1 Rendkívüli gyermekvédelmi támogatás</t>
  </si>
  <si>
    <t>882125-1 Mozgáskorlátozottak közl.támogat.</t>
  </si>
  <si>
    <t>882129-1 Egyéb önkorm. Eseti pénzbeli ell.</t>
  </si>
  <si>
    <t>882202-1 Közgyógyellátás</t>
  </si>
  <si>
    <t>889921-1 Szociális étkeztetés</t>
  </si>
  <si>
    <t>889922-1 Házi segítségnyújtás</t>
  </si>
  <si>
    <t>889924-1 Családsegítés</t>
  </si>
  <si>
    <t>890214-1 A fiatalok társ.részvételét segítő pr.</t>
  </si>
  <si>
    <t>890222-1 Idősügyi önkormányzati kezdem.</t>
  </si>
  <si>
    <t>890301-1 Civivl szervezetek működési támog.</t>
  </si>
  <si>
    <t>890302-1 Civivl szervezetek program támog.</t>
  </si>
  <si>
    <t>890441-1 Közcélú foglalkoztatás</t>
  </si>
  <si>
    <t>900400-1 Kulturális műsorok szervezése</t>
  </si>
  <si>
    <t>910123-1 Könyvtári szolgáltatások</t>
  </si>
  <si>
    <t>910502-1 Közművelődési int. működtetése</t>
  </si>
  <si>
    <t>960302-1 Köztemető fenntartás és működt.</t>
  </si>
  <si>
    <t>bevételi ei.</t>
  </si>
  <si>
    <t>BEVÉTELEK ÖSSZESEN:</t>
  </si>
  <si>
    <t>Cím neve, száma</t>
  </si>
  <si>
    <t>01</t>
  </si>
  <si>
    <t>Alcím neve, száma</t>
  </si>
  <si>
    <t xml:space="preserve">  ………...…………        </t>
  </si>
  <si>
    <t>--------</t>
  </si>
  <si>
    <t>Kiemelt előirány-zat</t>
  </si>
  <si>
    <t>száma</t>
  </si>
  <si>
    <t>Intézményi működési bevételek</t>
  </si>
  <si>
    <t>Alaptevékenység bevételei</t>
  </si>
  <si>
    <t>Alaptevékenység egyéb bevételei</t>
  </si>
  <si>
    <t>Kamatbevételek</t>
  </si>
  <si>
    <t>Tárgyi eszközök, immateriális javak érték.</t>
  </si>
  <si>
    <t>Normatív állami hozzájárulás</t>
  </si>
  <si>
    <t>Központosított előirányzat</t>
  </si>
  <si>
    <t>Működésképtelen önkormányzatok tám.</t>
  </si>
  <si>
    <t>Normatív kötött felhasználású támogatás</t>
  </si>
  <si>
    <t>Területi kiegyenlítést szolg. fejl. célú tám.</t>
  </si>
  <si>
    <t>Egyéb fejlesztési célú kiadások</t>
  </si>
  <si>
    <t xml:space="preserve">KIADÁSOK ÖSSZESEN: </t>
  </si>
  <si>
    <t>Létszámkeret /átlagos állományi létszám/ (fő)</t>
  </si>
  <si>
    <t>Intézmények egyéb sajátos bevételei</t>
  </si>
  <si>
    <t>Előző évi pénzmaradvány igénybevétele</t>
  </si>
  <si>
    <t>Kiegészítő támogatás (egyéb)</t>
  </si>
  <si>
    <t>Vállalkozási bevételek</t>
  </si>
  <si>
    <t>Teljesítés</t>
  </si>
  <si>
    <t>Eredeti</t>
  </si>
  <si>
    <t>Módosított</t>
  </si>
  <si>
    <t>Előirányzat-csoport</t>
  </si>
  <si>
    <t>Előirányzat-csoport, kiemelt előirányzat megnevezése</t>
  </si>
  <si>
    <t>Előirányzat</t>
  </si>
  <si>
    <t>Általános forgalmi adó-bevételek, visszatér.</t>
  </si>
  <si>
    <t>Önkormányzat sajátos működési bevételei</t>
  </si>
  <si>
    <t>----------------------------------------------------------</t>
  </si>
  <si>
    <t>-------------</t>
  </si>
  <si>
    <t>Támogatásértékű bevételek, átvett pénzeszk.</t>
  </si>
  <si>
    <t>Működési célú támogatásértékű bevétel</t>
  </si>
  <si>
    <t>Fejlesztési célú támogatásértékű bevétel</t>
  </si>
  <si>
    <t xml:space="preserve">Dologi  kiadások                                               </t>
  </si>
  <si>
    <t>Támogatásértékű kiadás</t>
  </si>
  <si>
    <t>3/1. számú melléklet</t>
  </si>
  <si>
    <t>3/2. számú melléklet</t>
  </si>
  <si>
    <t>Teljesítés %-a</t>
  </si>
  <si>
    <t>Céljellegű decentralizált támogatás, vis major</t>
  </si>
  <si>
    <t xml:space="preserve">Egyéb központi támogatás </t>
  </si>
  <si>
    <t>Jövedelempótló támogatások kiegészítése</t>
  </si>
  <si>
    <t>Cél- és címzett támogatások</t>
  </si>
  <si>
    <t xml:space="preserve">   Előző évi visszatérítés</t>
  </si>
  <si>
    <t>Támogatásértékű bevétel kv. szervtől</t>
  </si>
  <si>
    <t>Támogatásé. bev. Fejezeti kez. EI-tól</t>
  </si>
  <si>
    <t>Támogatásért. bev. Elkülönített állami pénzal.</t>
  </si>
  <si>
    <t>Támogatásért. bev. önkormányzatoktól</t>
  </si>
  <si>
    <t xml:space="preserve">  Átvett pénzeszközök</t>
  </si>
  <si>
    <t>Függő-, átfutó bevételek</t>
  </si>
  <si>
    <t>Önkormányzati támogatás (Közp. EI)</t>
  </si>
  <si>
    <t>Felhalmozási célú pénzeszköz átvétel</t>
  </si>
  <si>
    <t>Fácánkert Község Önkormányzata</t>
  </si>
  <si>
    <t>Hatósági jogkörhöz köthető müködési bevétel</t>
  </si>
  <si>
    <t>Egyéb saját bevétel</t>
  </si>
  <si>
    <t>Önkormányzat sajátos felhalm. És tőkebev.</t>
  </si>
  <si>
    <t>Működési célú pénz átvétel háztartásoktól</t>
  </si>
  <si>
    <t>Likviditási terv</t>
  </si>
  <si>
    <t>(tervezett adatok alapján)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</si>
</sst>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#,##0.0000"/>
  </numFmts>
  <fonts count="48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 CE"/>
      <family val="0"/>
    </font>
    <font>
      <sz val="9"/>
      <name val="Times New Roman CE"/>
      <family val="1"/>
    </font>
    <font>
      <sz val="12"/>
      <name val="Times New Roman"/>
      <family val="1"/>
    </font>
    <font>
      <b/>
      <sz val="8"/>
      <name val="Times New Roman CE"/>
      <family val="1"/>
    </font>
    <font>
      <b/>
      <sz val="9"/>
      <name val="Times New Roman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Times New Roman CE"/>
      <family val="1"/>
    </font>
    <font>
      <i/>
      <sz val="9"/>
      <name val="Times New Roman CE"/>
      <family val="0"/>
    </font>
  </fonts>
  <fills count="2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indexed="13"/>
        <bgColor indexed="64"/>
      </patternFill>
    </fill>
    <fill>
      <patternFill patternType="lightHorizontal">
        <bgColor indexed="13"/>
      </patternFill>
    </fill>
    <fill>
      <patternFill patternType="darkHorizontal">
        <bgColor indexed="13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4" borderId="0" applyNumberFormat="0" applyBorder="0" applyAlignment="0" applyProtection="0"/>
    <xf numFmtId="0" fontId="45" fillId="6" borderId="0" applyNumberFormat="0" applyBorder="0" applyAlignment="0" applyProtection="0"/>
    <xf numFmtId="0" fontId="45" fillId="3" borderId="0" applyNumberFormat="0" applyBorder="0" applyAlignment="0" applyProtection="0"/>
    <xf numFmtId="0" fontId="45" fillId="7" borderId="0" applyNumberFormat="0" applyBorder="0" applyAlignment="0" applyProtection="0"/>
    <xf numFmtId="0" fontId="45" fillId="6" borderId="0" applyNumberFormat="0" applyBorder="0" applyAlignment="0" applyProtection="0"/>
    <xf numFmtId="0" fontId="45" fillId="8" borderId="0" applyNumberFormat="0" applyBorder="0" applyAlignment="0" applyProtection="0"/>
    <xf numFmtId="0" fontId="45" fillId="7" borderId="0" applyNumberFormat="0" applyBorder="0" applyAlignment="0" applyProtection="0"/>
    <xf numFmtId="0" fontId="44" fillId="9" borderId="0" applyNumberFormat="0" applyBorder="0" applyAlignment="0" applyProtection="0"/>
    <xf numFmtId="0" fontId="44" fillId="3" borderId="0" applyNumberFormat="0" applyBorder="0" applyAlignment="0" applyProtection="0"/>
    <xf numFmtId="0" fontId="44" fillId="7" borderId="0" applyNumberFormat="0" applyBorder="0" applyAlignment="0" applyProtection="0"/>
    <xf numFmtId="0" fontId="44" fillId="6" borderId="0" applyNumberFormat="0" applyBorder="0" applyAlignment="0" applyProtection="0"/>
    <xf numFmtId="0" fontId="44" fillId="9" borderId="0" applyNumberFormat="0" applyBorder="0" applyAlignment="0" applyProtection="0"/>
    <xf numFmtId="0" fontId="44" fillId="3" borderId="0" applyNumberFormat="0" applyBorder="0" applyAlignment="0" applyProtection="0"/>
    <xf numFmtId="0" fontId="36" fillId="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40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4" borderId="7" applyNumberFormat="0" applyFont="0" applyAlignment="0" applyProtection="0"/>
    <xf numFmtId="0" fontId="44" fillId="9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9" borderId="0" applyNumberFormat="0" applyBorder="0" applyAlignment="0" applyProtection="0"/>
    <xf numFmtId="0" fontId="44" fillId="14" borderId="0" applyNumberFormat="0" applyBorder="0" applyAlignment="0" applyProtection="0"/>
    <xf numFmtId="0" fontId="33" fillId="15" borderId="0" applyNumberFormat="0" applyBorder="0" applyAlignment="0" applyProtection="0"/>
    <xf numFmtId="0" fontId="37" fillId="16" borderId="8" applyNumberFormat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17" borderId="0" applyNumberFormat="0" applyBorder="0" applyAlignment="0" applyProtection="0"/>
    <xf numFmtId="0" fontId="35" fillId="7" borderId="0" applyNumberFormat="0" applyBorder="0" applyAlignment="0" applyProtection="0"/>
    <xf numFmtId="0" fontId="38" fillId="16" borderId="1" applyNumberFormat="0" applyAlignment="0" applyProtection="0"/>
    <xf numFmtId="9" fontId="0" fillId="0" borderId="0" applyFont="0" applyFill="0" applyBorder="0" applyAlignment="0" applyProtection="0"/>
  </cellStyleXfs>
  <cellXfs count="56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8" fillId="0" borderId="0" xfId="0" applyNumberFormat="1" applyFont="1" applyAlignment="1">
      <alignment vertical="center" wrapText="1"/>
    </xf>
    <xf numFmtId="164" fontId="9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horizontal="centerContinuous" vertical="center"/>
    </xf>
    <xf numFmtId="164" fontId="6" fillId="0" borderId="0" xfId="0" applyNumberFormat="1" applyFont="1" applyAlignment="1">
      <alignment horizontal="centerContinuous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0" fillId="0" borderId="0" xfId="0" applyNumberFormat="1" applyAlignment="1" applyProtection="1">
      <alignment vertical="center" wrapText="1"/>
      <protection/>
    </xf>
    <xf numFmtId="0" fontId="2" fillId="0" borderId="0" xfId="58" applyProtection="1">
      <alignment/>
      <protection/>
    </xf>
    <xf numFmtId="0" fontId="2" fillId="0" borderId="0" xfId="58" applyProtection="1">
      <alignment/>
      <protection locked="0"/>
    </xf>
    <xf numFmtId="0" fontId="0" fillId="0" borderId="0" xfId="58" applyFont="1" applyProtection="1">
      <alignment/>
      <protection/>
    </xf>
    <xf numFmtId="0" fontId="12" fillId="0" borderId="0" xfId="0" applyFont="1" applyAlignment="1">
      <alignment horizontal="centerContinuous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Continuous"/>
    </xf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Continuous" vertical="top"/>
    </xf>
    <xf numFmtId="164" fontId="9" fillId="0" borderId="0" xfId="0" applyNumberFormat="1" applyFont="1" applyAlignment="1">
      <alignment horizontal="right"/>
    </xf>
    <xf numFmtId="0" fontId="2" fillId="0" borderId="0" xfId="58" applyAlignment="1" applyProtection="1">
      <alignment vertical="center"/>
      <protection/>
    </xf>
    <xf numFmtId="0" fontId="2" fillId="0" borderId="0" xfId="58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2" fillId="0" borderId="0" xfId="57">
      <alignment/>
      <protection/>
    </xf>
    <xf numFmtId="0" fontId="0" fillId="0" borderId="0" xfId="57" applyFont="1">
      <alignment/>
      <protection/>
    </xf>
    <xf numFmtId="0" fontId="17" fillId="0" borderId="21" xfId="0" applyFont="1" applyBorder="1" applyAlignment="1" applyProtection="1">
      <alignment horizontal="center" vertical="top" wrapText="1"/>
      <protection locked="0"/>
    </xf>
    <xf numFmtId="0" fontId="17" fillId="0" borderId="22" xfId="0" applyFont="1" applyBorder="1" applyAlignment="1" applyProtection="1">
      <alignment horizontal="center" vertical="top" wrapText="1"/>
      <protection locked="0"/>
    </xf>
    <xf numFmtId="0" fontId="17" fillId="0" borderId="23" xfId="0" applyFont="1" applyBorder="1" applyAlignment="1" applyProtection="1">
      <alignment horizontal="center" vertical="top" wrapText="1"/>
      <protection locked="0"/>
    </xf>
    <xf numFmtId="3" fontId="17" fillId="0" borderId="24" xfId="0" applyNumberFormat="1" applyFont="1" applyBorder="1" applyAlignment="1" applyProtection="1">
      <alignment horizontal="right" vertical="top" wrapText="1"/>
      <protection locked="0"/>
    </xf>
    <xf numFmtId="3" fontId="17" fillId="0" borderId="25" xfId="0" applyNumberFormat="1" applyFont="1" applyBorder="1" applyAlignment="1" applyProtection="1">
      <alignment horizontal="right" vertical="top" wrapText="1"/>
      <protection locked="0"/>
    </xf>
    <xf numFmtId="3" fontId="17" fillId="0" borderId="26" xfId="0" applyNumberFormat="1" applyFont="1" applyBorder="1" applyAlignment="1" applyProtection="1">
      <alignment horizontal="right" vertical="top" wrapText="1"/>
      <protection locked="0"/>
    </xf>
    <xf numFmtId="164" fontId="6" fillId="0" borderId="0" xfId="57" applyNumberFormat="1" applyFont="1" applyFill="1" applyBorder="1" applyAlignment="1" applyProtection="1">
      <alignment vertical="center" wrapText="1"/>
      <protection/>
    </xf>
    <xf numFmtId="0" fontId="0" fillId="0" borderId="0" xfId="57" applyFont="1" applyFill="1">
      <alignment/>
      <protection/>
    </xf>
    <xf numFmtId="164" fontId="16" fillId="0" borderId="27" xfId="0" applyNumberFormat="1" applyFont="1" applyFill="1" applyBorder="1" applyAlignment="1" applyProtection="1">
      <alignment vertical="center" wrapText="1"/>
      <protection locked="0"/>
    </xf>
    <xf numFmtId="164" fontId="16" fillId="0" borderId="28" xfId="0" applyNumberFormat="1" applyFont="1" applyFill="1" applyBorder="1" applyAlignment="1" applyProtection="1">
      <alignment vertical="center" wrapText="1"/>
      <protection locked="0"/>
    </xf>
    <xf numFmtId="164" fontId="16" fillId="0" borderId="29" xfId="0" applyNumberFormat="1" applyFont="1" applyFill="1" applyBorder="1" applyAlignment="1" applyProtection="1">
      <alignment vertical="center" wrapText="1"/>
      <protection locked="0"/>
    </xf>
    <xf numFmtId="164" fontId="18" fillId="0" borderId="30" xfId="0" applyNumberFormat="1" applyFont="1" applyBorder="1" applyAlignment="1">
      <alignment horizontal="center" vertical="center" wrapText="1"/>
    </xf>
    <xf numFmtId="164" fontId="18" fillId="0" borderId="31" xfId="0" applyNumberFormat="1" applyFont="1" applyBorder="1" applyAlignment="1">
      <alignment horizontal="center" vertical="center" wrapText="1"/>
    </xf>
    <xf numFmtId="164" fontId="18" fillId="0" borderId="32" xfId="0" applyNumberFormat="1" applyFont="1" applyBorder="1" applyAlignment="1">
      <alignment horizontal="center" vertical="center" wrapText="1"/>
    </xf>
    <xf numFmtId="164" fontId="18" fillId="0" borderId="16" xfId="0" applyNumberFormat="1" applyFont="1" applyBorder="1" applyAlignment="1">
      <alignment horizontal="center" vertical="center" wrapText="1"/>
    </xf>
    <xf numFmtId="164" fontId="18" fillId="0" borderId="33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34" xfId="58" applyFont="1" applyBorder="1" applyAlignment="1" applyProtection="1">
      <alignment horizontal="center" vertical="center" wrapText="1"/>
      <protection/>
    </xf>
    <xf numFmtId="0" fontId="3" fillId="0" borderId="35" xfId="58" applyFont="1" applyBorder="1" applyAlignment="1" applyProtection="1">
      <alignment horizontal="center" vertical="center"/>
      <protection/>
    </xf>
    <xf numFmtId="0" fontId="3" fillId="0" borderId="36" xfId="58" applyFont="1" applyBorder="1" applyAlignment="1" applyProtection="1">
      <alignment horizontal="center" vertical="center"/>
      <protection/>
    </xf>
    <xf numFmtId="0" fontId="2" fillId="0" borderId="0" xfId="57" applyFont="1">
      <alignment/>
      <protection/>
    </xf>
    <xf numFmtId="0" fontId="0" fillId="0" borderId="13" xfId="58" applyFont="1" applyBorder="1" applyAlignment="1" applyProtection="1">
      <alignment horizontal="left" vertical="center" indent="1"/>
      <protection/>
    </xf>
    <xf numFmtId="0" fontId="0" fillId="0" borderId="14" xfId="58" applyFont="1" applyBorder="1" applyAlignment="1" applyProtection="1">
      <alignment horizontal="left" vertical="center" indent="1"/>
      <protection/>
    </xf>
    <xf numFmtId="0" fontId="0" fillId="0" borderId="17" xfId="58" applyFont="1" applyBorder="1" applyAlignment="1" applyProtection="1">
      <alignment horizontal="left" vertical="center" indent="1"/>
      <protection/>
    </xf>
    <xf numFmtId="0" fontId="3" fillId="0" borderId="14" xfId="58" applyFont="1" applyBorder="1" applyAlignment="1" applyProtection="1">
      <alignment horizontal="left" vertical="center" indent="1"/>
      <protection/>
    </xf>
    <xf numFmtId="0" fontId="19" fillId="0" borderId="31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right" vertical="center"/>
    </xf>
    <xf numFmtId="164" fontId="5" fillId="0" borderId="0" xfId="0" applyNumberFormat="1" applyFont="1" applyAlignment="1" applyProtection="1">
      <alignment horizontal="right" wrapText="1"/>
      <protection/>
    </xf>
    <xf numFmtId="164" fontId="5" fillId="0" borderId="0" xfId="0" applyNumberFormat="1" applyFont="1" applyAlignment="1">
      <alignment horizontal="right" wrapText="1"/>
    </xf>
    <xf numFmtId="164" fontId="5" fillId="0" borderId="0" xfId="0" applyNumberFormat="1" applyFont="1" applyFill="1" applyAlignment="1">
      <alignment horizontal="right"/>
    </xf>
    <xf numFmtId="164" fontId="16" fillId="0" borderId="38" xfId="0" applyNumberFormat="1" applyFont="1" applyFill="1" applyBorder="1" applyAlignment="1" applyProtection="1">
      <alignment vertical="center" wrapText="1"/>
      <protection locked="0"/>
    </xf>
    <xf numFmtId="164" fontId="3" fillId="0" borderId="14" xfId="0" applyNumberFormat="1" applyFont="1" applyBorder="1" applyAlignment="1">
      <alignment horizontal="centerContinuous" vertical="center" wrapText="1"/>
    </xf>
    <xf numFmtId="164" fontId="3" fillId="0" borderId="10" xfId="0" applyNumberFormat="1" applyFont="1" applyBorder="1" applyAlignment="1">
      <alignment horizontal="centerContinuous" vertical="center" wrapText="1"/>
    </xf>
    <xf numFmtId="164" fontId="3" fillId="0" borderId="16" xfId="0" applyNumberFormat="1" applyFont="1" applyBorder="1" applyAlignment="1">
      <alignment horizontal="centerContinuous" vertical="center" wrapText="1"/>
    </xf>
    <xf numFmtId="164" fontId="16" fillId="0" borderId="39" xfId="0" applyNumberFormat="1" applyFont="1" applyBorder="1" applyAlignment="1" applyProtection="1">
      <alignment vertical="center" wrapText="1"/>
      <protection locked="0"/>
    </xf>
    <xf numFmtId="164" fontId="16" fillId="0" borderId="40" xfId="0" applyNumberFormat="1" applyFont="1" applyBorder="1" applyAlignment="1" applyProtection="1">
      <alignment vertical="center" wrapText="1"/>
      <protection locked="0"/>
    </xf>
    <xf numFmtId="164" fontId="16" fillId="0" borderId="29" xfId="0" applyNumberFormat="1" applyFont="1" applyBorder="1" applyAlignment="1" applyProtection="1">
      <alignment vertical="center" wrapText="1"/>
      <protection locked="0"/>
    </xf>
    <xf numFmtId="164" fontId="16" fillId="0" borderId="41" xfId="0" applyNumberFormat="1" applyFont="1" applyBorder="1" applyAlignment="1" applyProtection="1">
      <alignment vertical="center" wrapText="1"/>
      <protection locked="0"/>
    </xf>
    <xf numFmtId="164" fontId="16" fillId="0" borderId="42" xfId="0" applyNumberFormat="1" applyFont="1" applyBorder="1" applyAlignment="1" applyProtection="1">
      <alignment vertical="center" wrapText="1"/>
      <protection locked="0"/>
    </xf>
    <xf numFmtId="164" fontId="16" fillId="0" borderId="28" xfId="0" applyNumberFormat="1" applyFont="1" applyBorder="1" applyAlignment="1" applyProtection="1">
      <alignment vertical="center" wrapText="1"/>
      <protection locked="0"/>
    </xf>
    <xf numFmtId="164" fontId="16" fillId="0" borderId="13" xfId="0" applyNumberFormat="1" applyFont="1" applyBorder="1" applyAlignment="1" applyProtection="1">
      <alignment vertical="center" wrapText="1"/>
      <protection locked="0"/>
    </xf>
    <xf numFmtId="164" fontId="16" fillId="0" borderId="43" xfId="0" applyNumberFormat="1" applyFont="1" applyBorder="1" applyAlignment="1" applyProtection="1">
      <alignment horizontal="left" vertical="center" wrapText="1"/>
      <protection locked="0"/>
    </xf>
    <xf numFmtId="164" fontId="16" fillId="0" borderId="44" xfId="0" applyNumberFormat="1" applyFont="1" applyBorder="1" applyAlignment="1" applyProtection="1">
      <alignment vertical="center" wrapText="1"/>
      <protection locked="0"/>
    </xf>
    <xf numFmtId="164" fontId="16" fillId="0" borderId="45" xfId="0" applyNumberFormat="1" applyFont="1" applyBorder="1" applyAlignment="1" applyProtection="1">
      <alignment vertical="center" wrapText="1"/>
      <protection locked="0"/>
    </xf>
    <xf numFmtId="164" fontId="16" fillId="0" borderId="38" xfId="0" applyNumberFormat="1" applyFont="1" applyBorder="1" applyAlignment="1" applyProtection="1">
      <alignment vertical="center" wrapText="1"/>
      <protection locked="0"/>
    </xf>
    <xf numFmtId="164" fontId="16" fillId="0" borderId="13" xfId="0" applyNumberFormat="1" applyFont="1" applyBorder="1" applyAlignment="1">
      <alignment horizontal="left" vertical="center" wrapText="1" indent="1"/>
    </xf>
    <xf numFmtId="164" fontId="16" fillId="0" borderId="46" xfId="0" applyNumberFormat="1" applyFont="1" applyBorder="1" applyAlignment="1">
      <alignment horizontal="left" vertical="center" wrapText="1" indent="1"/>
    </xf>
    <xf numFmtId="164" fontId="16" fillId="0" borderId="13" xfId="0" applyNumberFormat="1" applyFont="1" applyBorder="1" applyAlignment="1" applyProtection="1">
      <alignment horizontal="left" vertical="center" wrapText="1" indent="1"/>
      <protection locked="0"/>
    </xf>
    <xf numFmtId="164" fontId="16" fillId="0" borderId="47" xfId="0" applyNumberFormat="1" applyFont="1" applyBorder="1" applyAlignment="1">
      <alignment horizontal="left" vertical="center" wrapText="1" indent="1"/>
    </xf>
    <xf numFmtId="164" fontId="16" fillId="0" borderId="18" xfId="0" applyNumberFormat="1" applyFont="1" applyBorder="1" applyAlignment="1" applyProtection="1">
      <alignment horizontal="left" vertical="center" wrapText="1" indent="1"/>
      <protection locked="0"/>
    </xf>
    <xf numFmtId="164" fontId="7" fillId="0" borderId="48" xfId="0" applyNumberFormat="1" applyFont="1" applyBorder="1" applyAlignment="1" applyProtection="1">
      <alignment horizontal="center" vertical="center" wrapText="1"/>
      <protection/>
    </xf>
    <xf numFmtId="164" fontId="7" fillId="0" borderId="49" xfId="0" applyNumberFormat="1" applyFont="1" applyBorder="1" applyAlignment="1" applyProtection="1">
      <alignment horizontal="center" vertical="center" wrapText="1"/>
      <protection/>
    </xf>
    <xf numFmtId="164" fontId="7" fillId="0" borderId="50" xfId="0" applyNumberFormat="1" applyFont="1" applyBorder="1" applyAlignment="1" applyProtection="1">
      <alignment horizontal="center" vertical="center" wrapText="1"/>
      <protection/>
    </xf>
    <xf numFmtId="164" fontId="3" fillId="0" borderId="16" xfId="0" applyNumberFormat="1" applyFont="1" applyBorder="1" applyAlignment="1" applyProtection="1">
      <alignment horizontal="center" vertical="center" wrapText="1"/>
      <protection/>
    </xf>
    <xf numFmtId="164" fontId="16" fillId="0" borderId="13" xfId="0" applyNumberFormat="1" applyFont="1" applyBorder="1" applyAlignment="1" applyProtection="1">
      <alignment horizontal="center" vertical="center" wrapText="1"/>
      <protection locked="0"/>
    </xf>
    <xf numFmtId="164" fontId="16" fillId="0" borderId="43" xfId="0" applyNumberFormat="1" applyFont="1" applyBorder="1" applyAlignment="1" applyProtection="1">
      <alignment horizontal="center" vertical="center" wrapText="1"/>
      <protection locked="0"/>
    </xf>
    <xf numFmtId="0" fontId="16" fillId="0" borderId="17" xfId="0" applyFont="1" applyBorder="1" applyAlignment="1">
      <alignment horizontal="left" vertical="center" wrapText="1" indent="1"/>
    </xf>
    <xf numFmtId="0" fontId="16" fillId="0" borderId="13" xfId="0" applyFont="1" applyBorder="1" applyAlignment="1">
      <alignment horizontal="left" vertical="center" wrapText="1" indent="1"/>
    </xf>
    <xf numFmtId="0" fontId="16" fillId="0" borderId="13" xfId="0" applyFont="1" applyBorder="1" applyAlignment="1" applyProtection="1">
      <alignment horizontal="left" vertical="center" wrapText="1" indent="1"/>
      <protection locked="0"/>
    </xf>
    <xf numFmtId="0" fontId="16" fillId="0" borderId="43" xfId="0" applyFont="1" applyBorder="1" applyAlignment="1">
      <alignment horizontal="left" vertical="center" wrapText="1" indent="1"/>
    </xf>
    <xf numFmtId="164" fontId="16" fillId="18" borderId="10" xfId="0" applyNumberFormat="1" applyFont="1" applyFill="1" applyBorder="1" applyAlignment="1" applyProtection="1">
      <alignment vertical="center" wrapText="1"/>
      <protection/>
    </xf>
    <xf numFmtId="164" fontId="16" fillId="0" borderId="51" xfId="0" applyNumberFormat="1" applyFont="1" applyBorder="1" applyAlignment="1" applyProtection="1">
      <alignment vertical="center" wrapText="1"/>
      <protection locked="0"/>
    </xf>
    <xf numFmtId="165" fontId="16" fillId="0" borderId="41" xfId="0" applyNumberFormat="1" applyFont="1" applyBorder="1" applyAlignment="1" applyProtection="1">
      <alignment vertical="center" wrapText="1"/>
      <protection locked="0"/>
    </xf>
    <xf numFmtId="164" fontId="16" fillId="18" borderId="32" xfId="0" applyNumberFormat="1" applyFont="1" applyFill="1" applyBorder="1" applyAlignment="1" applyProtection="1">
      <alignment vertical="center" wrapText="1"/>
      <protection/>
    </xf>
    <xf numFmtId="164" fontId="7" fillId="0" borderId="30" xfId="0" applyNumberFormat="1" applyFont="1" applyBorder="1" applyAlignment="1">
      <alignment horizontal="center" vertical="center" wrapText="1"/>
    </xf>
    <xf numFmtId="164" fontId="7" fillId="0" borderId="31" xfId="0" applyNumberFormat="1" applyFont="1" applyBorder="1" applyAlignment="1">
      <alignment horizontal="center" vertical="center" wrapText="1"/>
    </xf>
    <xf numFmtId="164" fontId="7" fillId="0" borderId="32" xfId="0" applyNumberFormat="1" applyFont="1" applyBorder="1" applyAlignment="1">
      <alignment horizontal="center" vertical="center" wrapText="1"/>
    </xf>
    <xf numFmtId="164" fontId="7" fillId="0" borderId="16" xfId="0" applyNumberFormat="1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center" vertical="center" wrapText="1"/>
    </xf>
    <xf numFmtId="164" fontId="16" fillId="19" borderId="31" xfId="0" applyNumberFormat="1" applyFont="1" applyFill="1" applyBorder="1" applyAlignment="1">
      <alignment vertical="center" wrapText="1"/>
    </xf>
    <xf numFmtId="164" fontId="16" fillId="19" borderId="52" xfId="0" applyNumberFormat="1" applyFont="1" applyFill="1" applyBorder="1" applyAlignment="1">
      <alignment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165" fontId="16" fillId="0" borderId="51" xfId="0" applyNumberFormat="1" applyFont="1" applyBorder="1" applyAlignment="1" applyProtection="1">
      <alignment vertical="center" wrapText="1"/>
      <protection locked="0"/>
    </xf>
    <xf numFmtId="164" fontId="7" fillId="0" borderId="31" xfId="0" applyNumberFormat="1" applyFont="1" applyBorder="1" applyAlignment="1">
      <alignment horizontal="left" vertical="center" wrapText="1" indent="1"/>
    </xf>
    <xf numFmtId="164" fontId="16" fillId="0" borderId="51" xfId="0" applyNumberFormat="1" applyFont="1" applyBorder="1" applyAlignment="1" applyProtection="1">
      <alignment horizontal="left" vertical="center" wrapText="1" indent="1"/>
      <protection locked="0"/>
    </xf>
    <xf numFmtId="164" fontId="7" fillId="0" borderId="31" xfId="0" applyNumberFormat="1" applyFont="1" applyBorder="1" applyAlignment="1" applyProtection="1">
      <alignment horizontal="left" vertical="center" wrapText="1" indent="1"/>
      <protection locked="0"/>
    </xf>
    <xf numFmtId="164" fontId="16" fillId="0" borderId="51" xfId="0" applyNumberFormat="1" applyFont="1" applyBorder="1" applyAlignment="1">
      <alignment horizontal="left" vertical="center" wrapText="1" indent="1"/>
    </xf>
    <xf numFmtId="164" fontId="7" fillId="0" borderId="53" xfId="0" applyNumberFormat="1" applyFont="1" applyBorder="1" applyAlignment="1">
      <alignment horizontal="centerContinuous" vertical="center"/>
    </xf>
    <xf numFmtId="164" fontId="7" fillId="0" borderId="54" xfId="0" applyNumberFormat="1" applyFont="1" applyBorder="1" applyAlignment="1">
      <alignment horizontal="centerContinuous" vertical="center"/>
    </xf>
    <xf numFmtId="164" fontId="7" fillId="0" borderId="15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6" fillId="0" borderId="39" xfId="0" applyFont="1" applyBorder="1" applyAlignment="1" applyProtection="1">
      <alignment vertical="center" wrapText="1"/>
      <protection locked="0"/>
    </xf>
    <xf numFmtId="0" fontId="16" fillId="0" borderId="41" xfId="0" applyFont="1" applyBorder="1" applyAlignment="1" applyProtection="1">
      <alignment vertical="center" wrapText="1"/>
      <protection locked="0"/>
    </xf>
    <xf numFmtId="0" fontId="16" fillId="0" borderId="55" xfId="0" applyFont="1" applyBorder="1" applyAlignment="1" applyProtection="1">
      <alignment vertical="center" wrapText="1"/>
      <protection locked="0"/>
    </xf>
    <xf numFmtId="164" fontId="16" fillId="0" borderId="55" xfId="0" applyNumberFormat="1" applyFont="1" applyBorder="1" applyAlignment="1" applyProtection="1">
      <alignment vertical="center" wrapText="1"/>
      <protection locked="0"/>
    </xf>
    <xf numFmtId="164" fontId="16" fillId="0" borderId="12" xfId="0" applyNumberFormat="1" applyFont="1" applyBorder="1" applyAlignment="1" applyProtection="1">
      <alignment vertical="center" wrapText="1"/>
      <protection locked="0"/>
    </xf>
    <xf numFmtId="0" fontId="3" fillId="0" borderId="48" xfId="0" applyFont="1" applyBorder="1" applyAlignment="1">
      <alignment horizontal="centerContinuous" vertical="center" wrapText="1"/>
    </xf>
    <xf numFmtId="0" fontId="3" fillId="0" borderId="49" xfId="0" applyFont="1" applyBorder="1" applyAlignment="1">
      <alignment horizontal="centerContinuous" vertical="center" wrapText="1"/>
    </xf>
    <xf numFmtId="0" fontId="3" fillId="0" borderId="50" xfId="0" applyFont="1" applyBorder="1" applyAlignment="1">
      <alignment horizontal="centerContinuous" vertical="center" wrapText="1"/>
    </xf>
    <xf numFmtId="0" fontId="16" fillId="0" borderId="17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8" xfId="0" applyFont="1" applyBorder="1" applyAlignment="1">
      <alignment vertical="center" wrapText="1"/>
    </xf>
    <xf numFmtId="0" fontId="16" fillId="0" borderId="17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vertical="center" wrapText="1"/>
    </xf>
    <xf numFmtId="0" fontId="16" fillId="0" borderId="18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Continuous" vertical="center" wrapText="1"/>
    </xf>
    <xf numFmtId="0" fontId="3" fillId="0" borderId="49" xfId="0" applyFont="1" applyFill="1" applyBorder="1" applyAlignment="1">
      <alignment horizontal="centerContinuous" vertical="center" wrapText="1"/>
    </xf>
    <xf numFmtId="0" fontId="3" fillId="0" borderId="50" xfId="0" applyFont="1" applyFill="1" applyBorder="1" applyAlignment="1">
      <alignment horizontal="centerContinuous" vertical="center" wrapText="1"/>
    </xf>
    <xf numFmtId="0" fontId="16" fillId="0" borderId="47" xfId="0" applyFont="1" applyFill="1" applyBorder="1" applyAlignment="1">
      <alignment vertical="center" wrapText="1"/>
    </xf>
    <xf numFmtId="164" fontId="16" fillId="0" borderId="56" xfId="0" applyNumberFormat="1" applyFont="1" applyFill="1" applyBorder="1" applyAlignment="1" applyProtection="1">
      <alignment vertical="center" wrapText="1"/>
      <protection locked="0"/>
    </xf>
    <xf numFmtId="164" fontId="16" fillId="0" borderId="39" xfId="0" applyNumberFormat="1" applyFont="1" applyFill="1" applyBorder="1" applyAlignment="1" applyProtection="1">
      <alignment vertical="center" wrapText="1"/>
      <protection locked="0"/>
    </xf>
    <xf numFmtId="164" fontId="16" fillId="0" borderId="41" xfId="0" applyNumberFormat="1" applyFont="1" applyFill="1" applyBorder="1" applyAlignment="1" applyProtection="1">
      <alignment vertical="center" wrapText="1"/>
      <protection locked="0"/>
    </xf>
    <xf numFmtId="164" fontId="16" fillId="0" borderId="55" xfId="0" applyNumberFormat="1" applyFont="1" applyFill="1" applyBorder="1" applyAlignment="1" applyProtection="1">
      <alignment vertical="center" wrapText="1"/>
      <protection locked="0"/>
    </xf>
    <xf numFmtId="164" fontId="16" fillId="0" borderId="12" xfId="0" applyNumberFormat="1" applyFont="1" applyFill="1" applyBorder="1" applyAlignment="1" applyProtection="1">
      <alignment vertical="center" wrapText="1"/>
      <protection locked="0"/>
    </xf>
    <xf numFmtId="0" fontId="3" fillId="0" borderId="35" xfId="58" applyFont="1" applyBorder="1" applyAlignment="1" applyProtection="1">
      <alignment horizontal="center" vertical="center"/>
      <protection/>
    </xf>
    <xf numFmtId="164" fontId="16" fillId="0" borderId="41" xfId="58" applyNumberFormat="1" applyFont="1" applyBorder="1" applyAlignment="1" applyProtection="1">
      <alignment vertical="center"/>
      <protection locked="0"/>
    </xf>
    <xf numFmtId="164" fontId="16" fillId="0" borderId="44" xfId="58" applyNumberFormat="1" applyFont="1" applyBorder="1" applyAlignment="1" applyProtection="1">
      <alignment vertical="center"/>
      <protection locked="0"/>
    </xf>
    <xf numFmtId="164" fontId="16" fillId="0" borderId="39" xfId="58" applyNumberFormat="1" applyFont="1" applyBorder="1" applyAlignment="1" applyProtection="1">
      <alignment vertical="center"/>
      <protection locked="0"/>
    </xf>
    <xf numFmtId="164" fontId="7" fillId="20" borderId="14" xfId="0" applyNumberFormat="1" applyFont="1" applyFill="1" applyBorder="1" applyAlignment="1">
      <alignment horizontal="left" vertical="center" wrapText="1" indent="1"/>
    </xf>
    <xf numFmtId="164" fontId="7" fillId="20" borderId="10" xfId="0" applyNumberFormat="1" applyFont="1" applyFill="1" applyBorder="1" applyAlignment="1">
      <alignment vertical="center" wrapText="1"/>
    </xf>
    <xf numFmtId="164" fontId="7" fillId="20" borderId="16" xfId="0" applyNumberFormat="1" applyFont="1" applyFill="1" applyBorder="1" applyAlignment="1">
      <alignment vertical="center" wrapText="1"/>
    </xf>
    <xf numFmtId="164" fontId="7" fillId="20" borderId="48" xfId="0" applyNumberFormat="1" applyFont="1" applyFill="1" applyBorder="1" applyAlignment="1">
      <alignment horizontal="left" vertical="center" wrapText="1" indent="1"/>
    </xf>
    <xf numFmtId="164" fontId="16" fillId="20" borderId="49" xfId="0" applyNumberFormat="1" applyFont="1" applyFill="1" applyBorder="1" applyAlignment="1" applyProtection="1">
      <alignment horizontal="center" vertical="center" wrapText="1"/>
      <protection/>
    </xf>
    <xf numFmtId="164" fontId="16" fillId="20" borderId="50" xfId="0" applyNumberFormat="1" applyFont="1" applyFill="1" applyBorder="1" applyAlignment="1" applyProtection="1">
      <alignment horizontal="center" vertical="center" wrapText="1"/>
      <protection/>
    </xf>
    <xf numFmtId="164" fontId="16" fillId="20" borderId="28" xfId="0" applyNumberFormat="1" applyFont="1" applyFill="1" applyBorder="1" applyAlignment="1" applyProtection="1">
      <alignment vertical="center" wrapText="1"/>
      <protection/>
    </xf>
    <xf numFmtId="164" fontId="16" fillId="20" borderId="38" xfId="0" applyNumberFormat="1" applyFont="1" applyFill="1" applyBorder="1" applyAlignment="1" applyProtection="1">
      <alignment vertical="center" wrapText="1"/>
      <protection/>
    </xf>
    <xf numFmtId="164" fontId="7" fillId="20" borderId="16" xfId="0" applyNumberFormat="1" applyFont="1" applyFill="1" applyBorder="1" applyAlignment="1" applyProtection="1">
      <alignment vertical="center" wrapText="1"/>
      <protection/>
    </xf>
    <xf numFmtId="164" fontId="7" fillId="20" borderId="14" xfId="0" applyNumberFormat="1" applyFont="1" applyFill="1" applyBorder="1" applyAlignment="1">
      <alignment horizontal="left" vertical="center" wrapText="1"/>
    </xf>
    <xf numFmtId="164" fontId="16" fillId="20" borderId="31" xfId="0" applyNumberFormat="1" applyFont="1" applyFill="1" applyBorder="1" applyAlignment="1" applyProtection="1">
      <alignment vertical="center" wrapText="1"/>
      <protection/>
    </xf>
    <xf numFmtId="164" fontId="16" fillId="20" borderId="14" xfId="0" applyNumberFormat="1" applyFont="1" applyFill="1" applyBorder="1" applyAlignment="1" applyProtection="1">
      <alignment vertical="center" wrapText="1"/>
      <protection/>
    </xf>
    <xf numFmtId="164" fontId="16" fillId="20" borderId="10" xfId="0" applyNumberFormat="1" applyFont="1" applyFill="1" applyBorder="1" applyAlignment="1" applyProtection="1">
      <alignment vertical="center" wrapText="1"/>
      <protection/>
    </xf>
    <xf numFmtId="164" fontId="16" fillId="20" borderId="16" xfId="0" applyNumberFormat="1" applyFont="1" applyFill="1" applyBorder="1" applyAlignment="1" applyProtection="1">
      <alignment vertical="center" wrapText="1"/>
      <protection/>
    </xf>
    <xf numFmtId="164" fontId="16" fillId="20" borderId="31" xfId="0" applyNumberFormat="1" applyFont="1" applyFill="1" applyBorder="1" applyAlignment="1">
      <alignment vertical="center" wrapText="1"/>
    </xf>
    <xf numFmtId="164" fontId="16" fillId="20" borderId="51" xfId="0" applyNumberFormat="1" applyFont="1" applyFill="1" applyBorder="1" applyAlignment="1">
      <alignment vertical="center" wrapText="1"/>
    </xf>
    <xf numFmtId="0" fontId="7" fillId="20" borderId="18" xfId="0" applyFont="1" applyFill="1" applyBorder="1" applyAlignment="1">
      <alignment vertical="center" wrapText="1"/>
    </xf>
    <xf numFmtId="164" fontId="7" fillId="20" borderId="55" xfId="0" applyNumberFormat="1" applyFont="1" applyFill="1" applyBorder="1" applyAlignment="1">
      <alignment vertical="center" wrapText="1"/>
    </xf>
    <xf numFmtId="164" fontId="7" fillId="20" borderId="12" xfId="0" applyNumberFormat="1" applyFont="1" applyFill="1" applyBorder="1" applyAlignment="1">
      <alignment vertical="center" wrapText="1"/>
    </xf>
    <xf numFmtId="0" fontId="7" fillId="20" borderId="48" xfId="0" applyFont="1" applyFill="1" applyBorder="1" applyAlignment="1">
      <alignment vertical="center" wrapText="1"/>
    </xf>
    <xf numFmtId="164" fontId="7" fillId="20" borderId="49" xfId="0" applyNumberFormat="1" applyFont="1" applyFill="1" applyBorder="1" applyAlignment="1">
      <alignment vertical="center" wrapText="1"/>
    </xf>
    <xf numFmtId="164" fontId="7" fillId="20" borderId="50" xfId="0" applyNumberFormat="1" applyFont="1" applyFill="1" applyBorder="1" applyAlignment="1">
      <alignment vertical="center" wrapText="1"/>
    </xf>
    <xf numFmtId="164" fontId="7" fillId="20" borderId="10" xfId="58" applyNumberFormat="1" applyFont="1" applyFill="1" applyBorder="1" applyAlignment="1" applyProtection="1">
      <alignment vertical="center"/>
      <protection/>
    </xf>
    <xf numFmtId="164" fontId="7" fillId="20" borderId="16" xfId="58" applyNumberFormat="1" applyFont="1" applyFill="1" applyBorder="1" applyAlignment="1" applyProtection="1">
      <alignment vertical="center"/>
      <protection/>
    </xf>
    <xf numFmtId="164" fontId="16" fillId="20" borderId="28" xfId="58" applyNumberFormat="1" applyFont="1" applyFill="1" applyBorder="1" applyAlignment="1" applyProtection="1">
      <alignment vertical="center"/>
      <protection/>
    </xf>
    <xf numFmtId="164" fontId="16" fillId="20" borderId="38" xfId="58" applyNumberFormat="1" applyFont="1" applyFill="1" applyBorder="1" applyAlignment="1" applyProtection="1">
      <alignment vertical="center"/>
      <protection/>
    </xf>
    <xf numFmtId="164" fontId="16" fillId="20" borderId="29" xfId="58" applyNumberFormat="1" applyFont="1" applyFill="1" applyBorder="1" applyAlignment="1" applyProtection="1">
      <alignment vertical="center"/>
      <protection/>
    </xf>
    <xf numFmtId="164" fontId="16" fillId="0" borderId="10" xfId="58" applyNumberFormat="1" applyFont="1" applyFill="1" applyBorder="1" applyAlignment="1" applyProtection="1">
      <alignment vertical="center"/>
      <protection/>
    </xf>
    <xf numFmtId="164" fontId="16" fillId="0" borderId="16" xfId="58" applyNumberFormat="1" applyFont="1" applyFill="1" applyBorder="1" applyAlignment="1" applyProtection="1">
      <alignment vertical="center"/>
      <protection/>
    </xf>
    <xf numFmtId="164" fontId="6" fillId="0" borderId="0" xfId="57" applyNumberFormat="1" applyFont="1" applyBorder="1" applyAlignment="1" applyProtection="1">
      <alignment horizontal="centerContinuous" vertical="center"/>
      <protection/>
    </xf>
    <xf numFmtId="164" fontId="6" fillId="0" borderId="57" xfId="57" applyNumberFormat="1" applyFont="1" applyBorder="1" applyAlignment="1" applyProtection="1">
      <alignment horizontal="centerContinuous" vertical="center"/>
      <protection/>
    </xf>
    <xf numFmtId="0" fontId="6" fillId="0" borderId="0" xfId="57" applyFont="1" applyFill="1" applyBorder="1" applyAlignment="1" applyProtection="1">
      <alignment horizontal="center" vertical="center" wrapText="1"/>
      <protection/>
    </xf>
    <xf numFmtId="0" fontId="6" fillId="0" borderId="0" xfId="57" applyFont="1" applyFill="1" applyBorder="1" applyAlignment="1" applyProtection="1">
      <alignment vertical="center" wrapText="1"/>
      <protection/>
    </xf>
    <xf numFmtId="0" fontId="2" fillId="0" borderId="0" xfId="57" applyFont="1" applyFill="1" applyProtection="1">
      <alignment/>
      <protection/>
    </xf>
    <xf numFmtId="164" fontId="6" fillId="0" borderId="0" xfId="57" applyNumberFormat="1" applyFont="1" applyFill="1" applyBorder="1" applyAlignment="1" applyProtection="1">
      <alignment horizontal="centerContinuous" vertical="center"/>
      <protection/>
    </xf>
    <xf numFmtId="164" fontId="6" fillId="0" borderId="57" xfId="57" applyNumberFormat="1" applyFont="1" applyFill="1" applyBorder="1" applyAlignment="1" applyProtection="1">
      <alignment horizontal="centerContinuous" vertical="center"/>
      <protection/>
    </xf>
    <xf numFmtId="164" fontId="17" fillId="20" borderId="24" xfId="0" applyNumberFormat="1" applyFont="1" applyFill="1" applyBorder="1" applyAlignment="1" applyProtection="1">
      <alignment horizontal="right" vertical="top" wrapText="1"/>
      <protection/>
    </xf>
    <xf numFmtId="164" fontId="12" fillId="20" borderId="37" xfId="0" applyNumberFormat="1" applyFont="1" applyFill="1" applyBorder="1" applyAlignment="1" applyProtection="1">
      <alignment horizontal="right" vertical="center" wrapText="1"/>
      <protection/>
    </xf>
    <xf numFmtId="164" fontId="16" fillId="0" borderId="17" xfId="0" applyNumberFormat="1" applyFont="1" applyBorder="1" applyAlignment="1" applyProtection="1">
      <alignment horizontal="left" vertical="center" wrapText="1" indent="1"/>
      <protection/>
    </xf>
    <xf numFmtId="164" fontId="16" fillId="0" borderId="13" xfId="0" applyNumberFormat="1" applyFont="1" applyBorder="1" applyAlignment="1" applyProtection="1">
      <alignment horizontal="left" vertical="center" wrapText="1" indent="1"/>
      <protection/>
    </xf>
    <xf numFmtId="164" fontId="16" fillId="0" borderId="47" xfId="0" applyNumberFormat="1" applyFont="1" applyBorder="1" applyAlignment="1" applyProtection="1">
      <alignment horizontal="left" vertical="center" wrapText="1" indent="1"/>
      <protection/>
    </xf>
    <xf numFmtId="164" fontId="7" fillId="20" borderId="10" xfId="0" applyNumberFormat="1" applyFont="1" applyFill="1" applyBorder="1" applyAlignment="1" applyProtection="1">
      <alignment vertical="center" wrapText="1"/>
      <protection/>
    </xf>
    <xf numFmtId="164" fontId="7" fillId="21" borderId="10" xfId="0" applyNumberFormat="1" applyFont="1" applyFill="1" applyBorder="1" applyAlignment="1" applyProtection="1">
      <alignment vertical="center" wrapText="1"/>
      <protection/>
    </xf>
    <xf numFmtId="164" fontId="7" fillId="20" borderId="14" xfId="0" applyNumberFormat="1" applyFont="1" applyFill="1" applyBorder="1" applyAlignment="1">
      <alignment vertical="center" wrapText="1"/>
    </xf>
    <xf numFmtId="164" fontId="16" fillId="0" borderId="10" xfId="58" applyNumberFormat="1" applyFont="1" applyBorder="1" applyAlignment="1" applyProtection="1">
      <alignment vertical="center"/>
      <protection/>
    </xf>
    <xf numFmtId="0" fontId="12" fillId="20" borderId="31" xfId="0" applyFont="1" applyFill="1" applyBorder="1" applyAlignment="1" applyProtection="1">
      <alignment vertical="center" wrapText="1"/>
      <protection/>
    </xf>
    <xf numFmtId="0" fontId="7" fillId="20" borderId="14" xfId="0" applyFont="1" applyFill="1" applyBorder="1" applyAlignment="1">
      <alignment horizontal="left" vertical="center" wrapText="1" indent="1"/>
    </xf>
    <xf numFmtId="0" fontId="3" fillId="20" borderId="48" xfId="0" applyFont="1" applyFill="1" applyBorder="1" applyAlignment="1">
      <alignment horizontal="center" vertical="center" wrapText="1"/>
    </xf>
    <xf numFmtId="0" fontId="7" fillId="20" borderId="49" xfId="0" applyFont="1" applyFill="1" applyBorder="1" applyAlignment="1">
      <alignment vertical="center" wrapText="1"/>
    </xf>
    <xf numFmtId="1" fontId="16" fillId="0" borderId="41" xfId="0" applyNumberFormat="1" applyFont="1" applyBorder="1" applyAlignment="1" applyProtection="1">
      <alignment vertical="center" wrapText="1"/>
      <protection locked="0"/>
    </xf>
    <xf numFmtId="1" fontId="16" fillId="0" borderId="44" xfId="0" applyNumberFormat="1" applyFont="1" applyBorder="1" applyAlignment="1" applyProtection="1">
      <alignment vertical="center" wrapText="1"/>
      <protection locked="0"/>
    </xf>
    <xf numFmtId="0" fontId="3" fillId="0" borderId="14" xfId="57" applyFont="1" applyBorder="1" applyAlignment="1" applyProtection="1">
      <alignment horizontal="center" vertical="center" wrapText="1"/>
      <protection/>
    </xf>
    <xf numFmtId="0" fontId="3" fillId="0" borderId="10" xfId="57" applyFont="1" applyBorder="1" applyAlignment="1" applyProtection="1">
      <alignment horizontal="center" vertical="center" wrapText="1"/>
      <protection/>
    </xf>
    <xf numFmtId="0" fontId="3" fillId="0" borderId="16" xfId="57" applyFont="1" applyBorder="1" applyAlignment="1" applyProtection="1">
      <alignment horizontal="center" vertical="center" wrapText="1"/>
      <protection/>
    </xf>
    <xf numFmtId="0" fontId="18" fillId="0" borderId="14" xfId="57" applyFont="1" applyBorder="1" applyAlignment="1" applyProtection="1">
      <alignment horizontal="center" vertical="center" wrapText="1"/>
      <protection/>
    </xf>
    <xf numFmtId="0" fontId="18" fillId="0" borderId="10" xfId="57" applyFont="1" applyBorder="1" applyAlignment="1" applyProtection="1">
      <alignment horizontal="center" vertical="center" wrapText="1"/>
      <protection/>
    </xf>
    <xf numFmtId="0" fontId="18" fillId="0" borderId="16" xfId="57" applyFont="1" applyBorder="1" applyAlignment="1" applyProtection="1">
      <alignment horizontal="center" vertical="center" wrapText="1"/>
      <protection/>
    </xf>
    <xf numFmtId="0" fontId="21" fillId="0" borderId="0" xfId="57" applyFont="1">
      <alignment/>
      <protection/>
    </xf>
    <xf numFmtId="0" fontId="3" fillId="0" borderId="14" xfId="57" applyFont="1" applyFill="1" applyBorder="1" applyAlignment="1" applyProtection="1">
      <alignment horizontal="center" vertical="center" wrapText="1"/>
      <protection/>
    </xf>
    <xf numFmtId="0" fontId="3" fillId="0" borderId="10" xfId="57" applyFont="1" applyFill="1" applyBorder="1" applyAlignment="1" applyProtection="1">
      <alignment horizontal="center" vertical="center" wrapText="1"/>
      <protection/>
    </xf>
    <xf numFmtId="0" fontId="18" fillId="0" borderId="14" xfId="57" applyFont="1" applyFill="1" applyBorder="1" applyAlignment="1" applyProtection="1">
      <alignment horizontal="center" vertical="center" wrapText="1"/>
      <protection/>
    </xf>
    <xf numFmtId="0" fontId="18" fillId="0" borderId="10" xfId="57" applyFont="1" applyFill="1" applyBorder="1" applyAlignment="1" applyProtection="1">
      <alignment horizontal="center" vertical="center" wrapText="1"/>
      <protection/>
    </xf>
    <xf numFmtId="0" fontId="18" fillId="0" borderId="16" xfId="57" applyFont="1" applyFill="1" applyBorder="1" applyAlignment="1" applyProtection="1">
      <alignment horizontal="center" vertical="center" wrapText="1"/>
      <protection/>
    </xf>
    <xf numFmtId="0" fontId="18" fillId="20" borderId="35" xfId="57" applyFont="1" applyFill="1" applyBorder="1" applyAlignment="1" applyProtection="1">
      <alignment horizontal="left" vertical="center" wrapText="1" indent="1"/>
      <protection/>
    </xf>
    <xf numFmtId="0" fontId="18" fillId="20" borderId="10" xfId="57" applyFont="1" applyFill="1" applyBorder="1" applyAlignment="1" applyProtection="1">
      <alignment horizontal="left" vertical="center" wrapText="1" indent="1"/>
      <protection/>
    </xf>
    <xf numFmtId="164" fontId="18" fillId="20" borderId="35" xfId="57" applyNumberFormat="1" applyFont="1" applyFill="1" applyBorder="1" applyAlignment="1" applyProtection="1">
      <alignment vertical="center" wrapText="1"/>
      <protection/>
    </xf>
    <xf numFmtId="164" fontId="18" fillId="20" borderId="36" xfId="57" applyNumberFormat="1" applyFont="1" applyFill="1" applyBorder="1" applyAlignment="1" applyProtection="1">
      <alignment vertical="center" wrapText="1"/>
      <protection/>
    </xf>
    <xf numFmtId="164" fontId="18" fillId="20" borderId="10" xfId="57" applyNumberFormat="1" applyFont="1" applyFill="1" applyBorder="1" applyAlignment="1" applyProtection="1">
      <alignment vertical="center" wrapText="1"/>
      <protection locked="0"/>
    </xf>
    <xf numFmtId="164" fontId="18" fillId="20" borderId="16" xfId="57" applyNumberFormat="1" applyFont="1" applyFill="1" applyBorder="1" applyAlignment="1" applyProtection="1">
      <alignment vertical="center" wrapText="1"/>
      <protection locked="0"/>
    </xf>
    <xf numFmtId="164" fontId="18" fillId="20" borderId="10" xfId="57" applyNumberFormat="1" applyFont="1" applyFill="1" applyBorder="1" applyAlignment="1" applyProtection="1">
      <alignment vertical="center" wrapText="1"/>
      <protection/>
    </xf>
    <xf numFmtId="0" fontId="21" fillId="0" borderId="58" xfId="57" applyFont="1" applyFill="1" applyBorder="1" applyAlignment="1" applyProtection="1">
      <alignment horizontal="left" vertical="center" wrapText="1" indent="1"/>
      <protection/>
    </xf>
    <xf numFmtId="0" fontId="21" fillId="0" borderId="41" xfId="57" applyFont="1" applyFill="1" applyBorder="1" applyAlignment="1" applyProtection="1">
      <alignment horizontal="left" vertical="center" wrapText="1" indent="1"/>
      <protection/>
    </xf>
    <xf numFmtId="164" fontId="21" fillId="0" borderId="41" xfId="57" applyNumberFormat="1" applyFont="1" applyFill="1" applyBorder="1" applyAlignment="1" applyProtection="1">
      <alignment horizontal="right" vertical="center" wrapText="1"/>
      <protection locked="0"/>
    </xf>
    <xf numFmtId="164" fontId="21" fillId="0" borderId="41" xfId="57" applyNumberFormat="1" applyFont="1" applyFill="1" applyBorder="1" applyAlignment="1" applyProtection="1">
      <alignment vertical="center" wrapText="1"/>
      <protection locked="0"/>
    </xf>
    <xf numFmtId="164" fontId="21" fillId="0" borderId="28" xfId="57" applyNumberFormat="1" applyFont="1" applyFill="1" applyBorder="1" applyAlignment="1" applyProtection="1">
      <alignment vertical="center" wrapText="1"/>
      <protection locked="0"/>
    </xf>
    <xf numFmtId="0" fontId="21" fillId="0" borderId="49" xfId="57" applyFont="1" applyFill="1" applyBorder="1" applyAlignment="1" applyProtection="1">
      <alignment horizontal="left" vertical="center" wrapText="1" indent="1"/>
      <protection/>
    </xf>
    <xf numFmtId="164" fontId="18" fillId="20" borderId="16" xfId="57" applyNumberFormat="1" applyFont="1" applyFill="1" applyBorder="1" applyAlignment="1" applyProtection="1">
      <alignment vertical="center" wrapText="1"/>
      <protection/>
    </xf>
    <xf numFmtId="0" fontId="21" fillId="0" borderId="39" xfId="57" applyFont="1" applyFill="1" applyBorder="1" applyAlignment="1" applyProtection="1">
      <alignment horizontal="left" vertical="center" wrapText="1" indent="1"/>
      <protection/>
    </xf>
    <xf numFmtId="164" fontId="21" fillId="0" borderId="39" xfId="57" applyNumberFormat="1" applyFont="1" applyFill="1" applyBorder="1" applyAlignment="1" applyProtection="1">
      <alignment vertical="center" wrapText="1"/>
      <protection locked="0"/>
    </xf>
    <xf numFmtId="164" fontId="21" fillId="0" borderId="29" xfId="57" applyNumberFormat="1" applyFont="1" applyFill="1" applyBorder="1" applyAlignment="1" applyProtection="1">
      <alignment vertical="center" wrapText="1"/>
      <protection locked="0"/>
    </xf>
    <xf numFmtId="0" fontId="21" fillId="0" borderId="0" xfId="57" applyFont="1" applyFill="1" applyAlignment="1" applyProtection="1">
      <alignment horizontal="left" indent="1"/>
      <protection/>
    </xf>
    <xf numFmtId="164" fontId="21" fillId="0" borderId="44" xfId="57" applyNumberFormat="1" applyFont="1" applyFill="1" applyBorder="1" applyAlignment="1" applyProtection="1">
      <alignment vertical="center" wrapText="1"/>
      <protection locked="0"/>
    </xf>
    <xf numFmtId="164" fontId="21" fillId="0" borderId="38" xfId="57" applyNumberFormat="1" applyFont="1" applyFill="1" applyBorder="1" applyAlignment="1" applyProtection="1">
      <alignment vertical="center" wrapText="1"/>
      <protection locked="0"/>
    </xf>
    <xf numFmtId="0" fontId="21" fillId="7" borderId="41" xfId="57" applyFont="1" applyFill="1" applyBorder="1" applyAlignment="1" applyProtection="1">
      <alignment horizontal="left" vertical="center" wrapText="1" indent="1"/>
      <protection/>
    </xf>
    <xf numFmtId="0" fontId="22" fillId="0" borderId="41" xfId="57" applyFont="1" applyFill="1" applyBorder="1" applyAlignment="1" applyProtection="1">
      <alignment horizontal="left" vertical="center" wrapText="1" indent="1"/>
      <protection/>
    </xf>
    <xf numFmtId="0" fontId="22" fillId="0" borderId="44" xfId="57" applyFont="1" applyFill="1" applyBorder="1" applyAlignment="1" applyProtection="1">
      <alignment horizontal="left" vertical="center" wrapText="1" indent="1"/>
      <protection/>
    </xf>
    <xf numFmtId="0" fontId="21" fillId="7" borderId="39" xfId="57" applyFont="1" applyFill="1" applyBorder="1" applyAlignment="1" applyProtection="1">
      <alignment horizontal="left" vertical="center" wrapText="1" indent="1"/>
      <protection/>
    </xf>
    <xf numFmtId="0" fontId="21" fillId="0" borderId="56" xfId="57" applyFont="1" applyFill="1" applyBorder="1" applyAlignment="1" applyProtection="1">
      <alignment horizontal="left" vertical="center" wrapText="1" indent="1"/>
      <protection/>
    </xf>
    <xf numFmtId="0" fontId="23" fillId="20" borderId="10" xfId="57" applyFont="1" applyFill="1" applyBorder="1" applyAlignment="1" applyProtection="1">
      <alignment horizontal="left" vertical="center" wrapText="1" indent="1"/>
      <protection/>
    </xf>
    <xf numFmtId="0" fontId="22" fillId="0" borderId="58" xfId="57" applyFont="1" applyFill="1" applyBorder="1" applyAlignment="1" applyProtection="1">
      <alignment horizontal="left" vertical="center" wrapText="1" indent="1"/>
      <protection/>
    </xf>
    <xf numFmtId="0" fontId="22" fillId="0" borderId="41" xfId="57" applyFont="1" applyFill="1" applyBorder="1" applyAlignment="1" applyProtection="1">
      <alignment horizontal="left" vertical="center" wrapText="1" indent="1"/>
      <protection/>
    </xf>
    <xf numFmtId="164" fontId="21" fillId="0" borderId="56" xfId="57" applyNumberFormat="1" applyFont="1" applyFill="1" applyBorder="1" applyAlignment="1" applyProtection="1">
      <alignment horizontal="right" vertical="center" wrapText="1"/>
      <protection locked="0"/>
    </xf>
    <xf numFmtId="0" fontId="18" fillId="20" borderId="35" xfId="57" applyFont="1" applyFill="1" applyBorder="1" applyAlignment="1" applyProtection="1">
      <alignment vertical="center" wrapText="1"/>
      <protection/>
    </xf>
    <xf numFmtId="164" fontId="21" fillId="0" borderId="56" xfId="57" applyNumberFormat="1" applyFont="1" applyFill="1" applyBorder="1" applyAlignment="1" applyProtection="1">
      <alignment vertical="center" wrapText="1"/>
      <protection locked="0"/>
    </xf>
    <xf numFmtId="164" fontId="21" fillId="0" borderId="27" xfId="57" applyNumberFormat="1" applyFont="1" applyFill="1" applyBorder="1" applyAlignment="1" applyProtection="1">
      <alignment vertical="center" wrapText="1"/>
      <protection locked="0"/>
    </xf>
    <xf numFmtId="0" fontId="21" fillId="0" borderId="59" xfId="57" applyFont="1" applyFill="1" applyBorder="1" applyAlignment="1" applyProtection="1">
      <alignment horizontal="left" vertical="center" wrapText="1" indent="1"/>
      <protection/>
    </xf>
    <xf numFmtId="0" fontId="21" fillId="0" borderId="0" xfId="57" applyFont="1" applyAlignment="1" applyProtection="1">
      <alignment horizontal="left" indent="1"/>
      <protection/>
    </xf>
    <xf numFmtId="0" fontId="21" fillId="0" borderId="44" xfId="57" applyFont="1" applyFill="1" applyBorder="1" applyAlignment="1" applyProtection="1">
      <alignment horizontal="left" vertical="center" wrapText="1" indent="1"/>
      <protection/>
    </xf>
    <xf numFmtId="0" fontId="18" fillId="20" borderId="10" xfId="57" applyFont="1" applyFill="1" applyBorder="1" applyAlignment="1" applyProtection="1">
      <alignment vertical="center" wrapText="1"/>
      <protection/>
    </xf>
    <xf numFmtId="0" fontId="0" fillId="0" borderId="18" xfId="0" applyBorder="1" applyAlignment="1">
      <alignment horizontal="left" vertical="center" wrapText="1" indent="1"/>
    </xf>
    <xf numFmtId="164" fontId="7" fillId="0" borderId="60" xfId="0" applyNumberFormat="1" applyFont="1" applyBorder="1" applyAlignment="1">
      <alignment horizontal="centerContinuous" vertical="center"/>
    </xf>
    <xf numFmtId="164" fontId="21" fillId="20" borderId="10" xfId="57" applyNumberFormat="1" applyFont="1" applyFill="1" applyBorder="1" applyAlignment="1" applyProtection="1">
      <alignment horizontal="right" vertical="center" wrapText="1"/>
      <protection/>
    </xf>
    <xf numFmtId="3" fontId="12" fillId="21" borderId="37" xfId="0" applyNumberFormat="1" applyFont="1" applyFill="1" applyBorder="1" applyAlignment="1" applyProtection="1">
      <alignment horizontal="right" vertical="center" wrapText="1"/>
      <protection/>
    </xf>
    <xf numFmtId="164" fontId="12" fillId="21" borderId="37" xfId="0" applyNumberFormat="1" applyFont="1" applyFill="1" applyBorder="1" applyAlignment="1" applyProtection="1">
      <alignment horizontal="right" vertical="center" wrapText="1"/>
      <protection/>
    </xf>
    <xf numFmtId="164" fontId="3" fillId="0" borderId="16" xfId="0" applyNumberFormat="1" applyFont="1" applyBorder="1" applyAlignment="1">
      <alignment horizontal="center" vertical="center" wrapText="1"/>
    </xf>
    <xf numFmtId="164" fontId="7" fillId="20" borderId="14" xfId="0" applyNumberFormat="1" applyFont="1" applyFill="1" applyBorder="1" applyAlignment="1" applyProtection="1">
      <alignment vertical="center" wrapText="1"/>
      <protection/>
    </xf>
    <xf numFmtId="0" fontId="16" fillId="0" borderId="43" xfId="0" applyFont="1" applyFill="1" applyBorder="1" applyAlignment="1">
      <alignment vertical="center" wrapText="1"/>
    </xf>
    <xf numFmtId="164" fontId="16" fillId="0" borderId="44" xfId="0" applyNumberFormat="1" applyFont="1" applyFill="1" applyBorder="1" applyAlignment="1" applyProtection="1">
      <alignment vertical="center" wrapText="1"/>
      <protection locked="0"/>
    </xf>
    <xf numFmtId="0" fontId="0" fillId="0" borderId="46" xfId="58" applyFont="1" applyBorder="1" applyAlignment="1" applyProtection="1">
      <alignment horizontal="left" vertical="center" indent="1"/>
      <protection/>
    </xf>
    <xf numFmtId="0" fontId="3" fillId="0" borderId="14" xfId="58" applyFont="1" applyBorder="1" applyAlignment="1" applyProtection="1">
      <alignment horizontal="center"/>
      <protection/>
    </xf>
    <xf numFmtId="0" fontId="20" fillId="0" borderId="10" xfId="58" applyFont="1" applyBorder="1" applyAlignment="1" applyProtection="1">
      <alignment horizontal="left" vertical="center" indent="1"/>
      <protection/>
    </xf>
    <xf numFmtId="0" fontId="16" fillId="0" borderId="58" xfId="58" applyFont="1" applyBorder="1" applyAlignment="1" applyProtection="1">
      <alignment horizontal="left" vertical="center" indent="1"/>
      <protection/>
    </xf>
    <xf numFmtId="0" fontId="16" fillId="0" borderId="41" xfId="58" applyFont="1" applyBorder="1" applyAlignment="1" applyProtection="1">
      <alignment horizontal="left" vertical="center" indent="1"/>
      <protection locked="0"/>
    </xf>
    <xf numFmtId="0" fontId="16" fillId="0" borderId="39" xfId="58" applyFont="1" applyBorder="1" applyAlignment="1" applyProtection="1">
      <alignment horizontal="left" vertical="center" indent="1"/>
      <protection locked="0"/>
    </xf>
    <xf numFmtId="0" fontId="16" fillId="0" borderId="44" xfId="58" applyFont="1" applyBorder="1" applyAlignment="1" applyProtection="1">
      <alignment horizontal="left" vertical="center" indent="1"/>
      <protection locked="0"/>
    </xf>
    <xf numFmtId="0" fontId="7" fillId="20" borderId="10" xfId="58" applyFont="1" applyFill="1" applyBorder="1" applyAlignment="1" applyProtection="1">
      <alignment horizontal="left" vertical="center" indent="1"/>
      <protection/>
    </xf>
    <xf numFmtId="0" fontId="20" fillId="0" borderId="10" xfId="58" applyFont="1" applyFill="1" applyBorder="1" applyAlignment="1" applyProtection="1">
      <alignment horizontal="left" vertical="center" indent="1"/>
      <protection/>
    </xf>
    <xf numFmtId="0" fontId="3" fillId="20" borderId="10" xfId="58" applyFont="1" applyFill="1" applyBorder="1" applyAlignment="1" applyProtection="1">
      <alignment horizontal="left" indent="1"/>
      <protection locked="0"/>
    </xf>
    <xf numFmtId="164" fontId="3" fillId="20" borderId="10" xfId="58" applyNumberFormat="1" applyFont="1" applyFill="1" applyBorder="1" applyProtection="1">
      <alignment/>
      <protection/>
    </xf>
    <xf numFmtId="164" fontId="3" fillId="20" borderId="16" xfId="58" applyNumberFormat="1" applyFont="1" applyFill="1" applyBorder="1" applyProtection="1">
      <alignment/>
      <protection/>
    </xf>
    <xf numFmtId="164" fontId="16" fillId="0" borderId="58" xfId="58" applyNumberFormat="1" applyFont="1" applyBorder="1" applyAlignment="1" applyProtection="1">
      <alignment vertical="center"/>
      <protection locked="0"/>
    </xf>
    <xf numFmtId="164" fontId="16" fillId="20" borderId="61" xfId="58" applyNumberFormat="1" applyFont="1" applyFill="1" applyBorder="1" applyAlignment="1" applyProtection="1">
      <alignment vertical="center"/>
      <protection/>
    </xf>
    <xf numFmtId="0" fontId="6" fillId="0" borderId="0" xfId="58" applyFont="1" applyProtection="1">
      <alignment/>
      <protection locked="0"/>
    </xf>
    <xf numFmtId="0" fontId="18" fillId="20" borderId="34" xfId="57" applyFont="1" applyFill="1" applyBorder="1" applyAlignment="1" applyProtection="1">
      <alignment horizontal="left" vertical="center" wrapText="1" indent="1"/>
      <protection/>
    </xf>
    <xf numFmtId="0" fontId="18" fillId="20" borderId="14" xfId="57" applyFont="1" applyFill="1" applyBorder="1" applyAlignment="1" applyProtection="1">
      <alignment horizontal="left" vertical="center" wrapText="1" indent="1"/>
      <protection/>
    </xf>
    <xf numFmtId="49" fontId="21" fillId="0" borderId="46" xfId="57" applyNumberFormat="1" applyFont="1" applyFill="1" applyBorder="1" applyAlignment="1" applyProtection="1">
      <alignment horizontal="left" vertical="center" wrapText="1" indent="1"/>
      <protection/>
    </xf>
    <xf numFmtId="49" fontId="21" fillId="0" borderId="13" xfId="57" applyNumberFormat="1" applyFont="1" applyFill="1" applyBorder="1" applyAlignment="1" applyProtection="1">
      <alignment horizontal="left" vertical="center" wrapText="1" indent="1"/>
      <protection/>
    </xf>
    <xf numFmtId="49" fontId="21" fillId="0" borderId="48" xfId="57" applyNumberFormat="1" applyFont="1" applyFill="1" applyBorder="1" applyAlignment="1" applyProtection="1">
      <alignment horizontal="left" vertical="center" wrapText="1" indent="1"/>
      <protection/>
    </xf>
    <xf numFmtId="49" fontId="21" fillId="0" borderId="17" xfId="57" applyNumberFormat="1" applyFont="1" applyFill="1" applyBorder="1" applyAlignment="1" applyProtection="1">
      <alignment horizontal="left" vertical="center" wrapText="1" indent="1"/>
      <protection/>
    </xf>
    <xf numFmtId="49" fontId="21" fillId="0" borderId="43" xfId="57" applyNumberFormat="1" applyFont="1" applyFill="1" applyBorder="1" applyAlignment="1" applyProtection="1">
      <alignment horizontal="left" vertical="center" wrapText="1" indent="1"/>
      <protection/>
    </xf>
    <xf numFmtId="49" fontId="21" fillId="7" borderId="13" xfId="57" applyNumberFormat="1" applyFont="1" applyFill="1" applyBorder="1" applyAlignment="1" applyProtection="1">
      <alignment horizontal="left" vertical="center" wrapText="1" indent="1"/>
      <protection/>
    </xf>
    <xf numFmtId="49" fontId="21" fillId="7" borderId="17" xfId="57" applyNumberFormat="1" applyFont="1" applyFill="1" applyBorder="1" applyAlignment="1" applyProtection="1">
      <alignment horizontal="left" vertical="center" wrapText="1" indent="1"/>
      <protection/>
    </xf>
    <xf numFmtId="49" fontId="21" fillId="0" borderId="47" xfId="57" applyNumberFormat="1" applyFont="1" applyFill="1" applyBorder="1" applyAlignment="1" applyProtection="1">
      <alignment horizontal="left" vertical="center" wrapText="1" indent="1"/>
      <protection/>
    </xf>
    <xf numFmtId="49" fontId="21" fillId="0" borderId="18" xfId="57" applyNumberFormat="1" applyFont="1" applyFill="1" applyBorder="1" applyAlignment="1" applyProtection="1">
      <alignment horizontal="left" vertical="center" wrapText="1" indent="1"/>
      <protection/>
    </xf>
    <xf numFmtId="164" fontId="21" fillId="0" borderId="55" xfId="57" applyNumberFormat="1" applyFont="1" applyFill="1" applyBorder="1" applyAlignment="1" applyProtection="1">
      <alignment horizontal="right" vertical="center" wrapText="1"/>
      <protection locked="0"/>
    </xf>
    <xf numFmtId="164" fontId="21" fillId="0" borderId="12" xfId="57" applyNumberFormat="1" applyFont="1" applyFill="1" applyBorder="1" applyAlignment="1" applyProtection="1">
      <alignment horizontal="right" vertical="center" wrapText="1"/>
      <protection locked="0"/>
    </xf>
    <xf numFmtId="164" fontId="21" fillId="20" borderId="16" xfId="57" applyNumberFormat="1" applyFont="1" applyFill="1" applyBorder="1" applyAlignment="1" applyProtection="1">
      <alignment horizontal="right" vertical="center" wrapText="1"/>
      <protection/>
    </xf>
    <xf numFmtId="164" fontId="18" fillId="20" borderId="35" xfId="57" applyNumberFormat="1" applyFont="1" applyFill="1" applyBorder="1" applyAlignment="1" applyProtection="1">
      <alignment horizontal="right" vertical="center" wrapText="1"/>
      <protection/>
    </xf>
    <xf numFmtId="164" fontId="18" fillId="20" borderId="36" xfId="57" applyNumberFormat="1" applyFont="1" applyFill="1" applyBorder="1" applyAlignment="1" applyProtection="1">
      <alignment horizontal="right" vertical="center" wrapText="1"/>
      <protection/>
    </xf>
    <xf numFmtId="164" fontId="18" fillId="20" borderId="10" xfId="57" applyNumberFormat="1" applyFont="1" applyFill="1" applyBorder="1" applyAlignment="1" applyProtection="1">
      <alignment horizontal="right" vertical="center" wrapText="1"/>
      <protection locked="0"/>
    </xf>
    <xf numFmtId="164" fontId="18" fillId="20" borderId="16" xfId="57" applyNumberFormat="1" applyFont="1" applyFill="1" applyBorder="1" applyAlignment="1" applyProtection="1">
      <alignment horizontal="right" vertical="center" wrapText="1"/>
      <protection locked="0"/>
    </xf>
    <xf numFmtId="164" fontId="18" fillId="20" borderId="10" xfId="57" applyNumberFormat="1" applyFont="1" applyFill="1" applyBorder="1" applyAlignment="1" applyProtection="1">
      <alignment horizontal="right" vertical="center" wrapText="1"/>
      <protection/>
    </xf>
    <xf numFmtId="164" fontId="21" fillId="0" borderId="58" xfId="57" applyNumberFormat="1" applyFont="1" applyFill="1" applyBorder="1" applyAlignment="1" applyProtection="1">
      <alignment horizontal="right" vertical="center" wrapText="1"/>
      <protection locked="0"/>
    </xf>
    <xf numFmtId="164" fontId="21" fillId="0" borderId="61" xfId="57" applyNumberFormat="1" applyFont="1" applyFill="1" applyBorder="1" applyAlignment="1" applyProtection="1">
      <alignment horizontal="right" vertical="center" wrapText="1"/>
      <protection locked="0"/>
    </xf>
    <xf numFmtId="164" fontId="21" fillId="0" borderId="28" xfId="57" applyNumberFormat="1" applyFont="1" applyFill="1" applyBorder="1" applyAlignment="1" applyProtection="1">
      <alignment horizontal="right" vertical="center" wrapText="1"/>
      <protection locked="0"/>
    </xf>
    <xf numFmtId="164" fontId="21" fillId="0" borderId="49" xfId="57" applyNumberFormat="1" applyFont="1" applyFill="1" applyBorder="1" applyAlignment="1" applyProtection="1">
      <alignment horizontal="right" vertical="center" wrapText="1"/>
      <protection locked="0"/>
    </xf>
    <xf numFmtId="164" fontId="21" fillId="0" borderId="50" xfId="57" applyNumberFormat="1" applyFont="1" applyFill="1" applyBorder="1" applyAlignment="1" applyProtection="1">
      <alignment horizontal="right" vertical="center" wrapText="1"/>
      <protection locked="0"/>
    </xf>
    <xf numFmtId="164" fontId="18" fillId="20" borderId="16" xfId="57" applyNumberFormat="1" applyFont="1" applyFill="1" applyBorder="1" applyAlignment="1" applyProtection="1">
      <alignment horizontal="right" vertical="center" wrapText="1"/>
      <protection/>
    </xf>
    <xf numFmtId="164" fontId="21" fillId="0" borderId="39" xfId="57" applyNumberFormat="1" applyFont="1" applyFill="1" applyBorder="1" applyAlignment="1" applyProtection="1">
      <alignment horizontal="right" vertical="center" wrapText="1"/>
      <protection locked="0"/>
    </xf>
    <xf numFmtId="164" fontId="21" fillId="0" borderId="29" xfId="57" applyNumberFormat="1" applyFont="1" applyFill="1" applyBorder="1" applyAlignment="1" applyProtection="1">
      <alignment horizontal="right" vertical="center" wrapText="1"/>
      <protection locked="0"/>
    </xf>
    <xf numFmtId="164" fontId="21" fillId="0" borderId="44" xfId="57" applyNumberFormat="1" applyFont="1" applyFill="1" applyBorder="1" applyAlignment="1" applyProtection="1">
      <alignment horizontal="right" vertical="center" wrapText="1"/>
      <protection locked="0"/>
    </xf>
    <xf numFmtId="164" fontId="21" fillId="0" borderId="38" xfId="57" applyNumberFormat="1" applyFont="1" applyFill="1" applyBorder="1" applyAlignment="1" applyProtection="1">
      <alignment horizontal="right" vertical="center" wrapText="1"/>
      <protection locked="0"/>
    </xf>
    <xf numFmtId="164" fontId="21" fillId="7" borderId="41" xfId="57" applyNumberFormat="1" applyFont="1" applyFill="1" applyBorder="1" applyAlignment="1" applyProtection="1">
      <alignment horizontal="right" vertical="center" wrapText="1"/>
      <protection/>
    </xf>
    <xf numFmtId="164" fontId="21" fillId="7" borderId="28" xfId="57" applyNumberFormat="1" applyFont="1" applyFill="1" applyBorder="1" applyAlignment="1" applyProtection="1">
      <alignment horizontal="right" vertical="center" wrapText="1"/>
      <protection/>
    </xf>
    <xf numFmtId="164" fontId="22" fillId="0" borderId="41" xfId="57" applyNumberFormat="1" applyFont="1" applyFill="1" applyBorder="1" applyAlignment="1" applyProtection="1">
      <alignment horizontal="right" vertical="center" wrapText="1"/>
      <protection locked="0"/>
    </xf>
    <xf numFmtId="164" fontId="22" fillId="0" borderId="28" xfId="57" applyNumberFormat="1" applyFont="1" applyFill="1" applyBorder="1" applyAlignment="1" applyProtection="1">
      <alignment horizontal="right" vertical="center" wrapText="1"/>
      <protection locked="0"/>
    </xf>
    <xf numFmtId="164" fontId="22" fillId="0" borderId="44" xfId="57" applyNumberFormat="1" applyFont="1" applyFill="1" applyBorder="1" applyAlignment="1" applyProtection="1">
      <alignment horizontal="right" vertical="center" wrapText="1"/>
      <protection locked="0"/>
    </xf>
    <xf numFmtId="164" fontId="22" fillId="0" borderId="38" xfId="57" applyNumberFormat="1" applyFont="1" applyFill="1" applyBorder="1" applyAlignment="1" applyProtection="1">
      <alignment horizontal="right" vertical="center" wrapText="1"/>
      <protection locked="0"/>
    </xf>
    <xf numFmtId="164" fontId="21" fillId="7" borderId="39" xfId="57" applyNumberFormat="1" applyFont="1" applyFill="1" applyBorder="1" applyAlignment="1" applyProtection="1">
      <alignment horizontal="right" vertical="center" wrapText="1"/>
      <protection/>
    </xf>
    <xf numFmtId="164" fontId="21" fillId="0" borderId="27" xfId="57" applyNumberFormat="1" applyFont="1" applyFill="1" applyBorder="1" applyAlignment="1" applyProtection="1">
      <alignment horizontal="right" vertical="center" wrapText="1"/>
      <protection locked="0"/>
    </xf>
    <xf numFmtId="164" fontId="22" fillId="0" borderId="58" xfId="57" applyNumberFormat="1" applyFont="1" applyFill="1" applyBorder="1" applyAlignment="1" applyProtection="1">
      <alignment horizontal="right" vertical="center" wrapText="1"/>
      <protection locked="0"/>
    </xf>
    <xf numFmtId="164" fontId="22" fillId="0" borderId="61" xfId="57" applyNumberFormat="1" applyFont="1" applyFill="1" applyBorder="1" applyAlignment="1" applyProtection="1">
      <alignment horizontal="right" vertical="center" wrapText="1"/>
      <protection locked="0"/>
    </xf>
    <xf numFmtId="164" fontId="22" fillId="0" borderId="41" xfId="57" applyNumberFormat="1" applyFont="1" applyFill="1" applyBorder="1" applyAlignment="1" applyProtection="1">
      <alignment horizontal="right" vertical="center" wrapText="1"/>
      <protection locked="0"/>
    </xf>
    <xf numFmtId="164" fontId="22" fillId="0" borderId="28" xfId="57" applyNumberFormat="1" applyFont="1" applyFill="1" applyBorder="1" applyAlignment="1" applyProtection="1">
      <alignment horizontal="right" vertical="center" wrapText="1"/>
      <protection locked="0"/>
    </xf>
    <xf numFmtId="166" fontId="17" fillId="0" borderId="24" xfId="0" applyNumberFormat="1" applyFont="1" applyFill="1" applyBorder="1" applyAlignment="1" applyProtection="1">
      <alignment horizontal="right" vertical="top" wrapText="1"/>
      <protection locked="0"/>
    </xf>
    <xf numFmtId="0" fontId="7" fillId="0" borderId="17" xfId="0" applyFont="1" applyBorder="1" applyAlignment="1">
      <alignment horizontal="left" vertical="center" wrapText="1" indent="1"/>
    </xf>
    <xf numFmtId="0" fontId="7" fillId="0" borderId="13" xfId="0" applyFont="1" applyBorder="1" applyAlignment="1">
      <alignment horizontal="left" vertical="center" wrapText="1" indent="1"/>
    </xf>
    <xf numFmtId="0" fontId="25" fillId="0" borderId="0" xfId="56" applyFont="1" applyAlignment="1">
      <alignment horizontal="center"/>
      <protection/>
    </xf>
    <xf numFmtId="0" fontId="25" fillId="0" borderId="0" xfId="56" applyFont="1">
      <alignment/>
      <protection/>
    </xf>
    <xf numFmtId="0" fontId="24" fillId="0" borderId="0" xfId="56" applyAlignment="1">
      <alignment horizontal="center"/>
      <protection/>
    </xf>
    <xf numFmtId="0" fontId="26" fillId="0" borderId="0" xfId="56" applyFont="1" applyAlignment="1">
      <alignment horizontal="right"/>
      <protection/>
    </xf>
    <xf numFmtId="0" fontId="24" fillId="0" borderId="0" xfId="56">
      <alignment/>
      <protection/>
    </xf>
    <xf numFmtId="0" fontId="27" fillId="0" borderId="0" xfId="56" applyFont="1" applyAlignment="1">
      <alignment/>
      <protection/>
    </xf>
    <xf numFmtId="0" fontId="28" fillId="0" borderId="0" xfId="56" applyFont="1">
      <alignment/>
      <protection/>
    </xf>
    <xf numFmtId="0" fontId="25" fillId="0" borderId="62" xfId="56" applyFont="1" applyBorder="1" applyAlignment="1">
      <alignment horizontal="center"/>
      <protection/>
    </xf>
    <xf numFmtId="0" fontId="25" fillId="0" borderId="63" xfId="56" applyFont="1" applyBorder="1">
      <alignment/>
      <protection/>
    </xf>
    <xf numFmtId="0" fontId="25" fillId="0" borderId="63" xfId="56" applyFont="1" applyBorder="1" applyAlignment="1">
      <alignment horizontal="center"/>
      <protection/>
    </xf>
    <xf numFmtId="0" fontId="25" fillId="0" borderId="64" xfId="56" applyFont="1" applyBorder="1">
      <alignment/>
      <protection/>
    </xf>
    <xf numFmtId="0" fontId="25" fillId="0" borderId="65" xfId="56" applyFont="1" applyBorder="1" applyAlignment="1">
      <alignment horizontal="center"/>
      <protection/>
    </xf>
    <xf numFmtId="0" fontId="25" fillId="0" borderId="39" xfId="56" applyFont="1" applyBorder="1">
      <alignment/>
      <protection/>
    </xf>
    <xf numFmtId="0" fontId="25" fillId="0" borderId="39" xfId="56" applyFont="1" applyBorder="1" applyAlignment="1">
      <alignment horizontal="center"/>
      <protection/>
    </xf>
    <xf numFmtId="0" fontId="25" fillId="0" borderId="66" xfId="56" applyFont="1" applyBorder="1">
      <alignment/>
      <protection/>
    </xf>
    <xf numFmtId="0" fontId="25" fillId="0" borderId="67" xfId="56" applyFont="1" applyBorder="1" applyAlignment="1">
      <alignment horizontal="center"/>
      <protection/>
    </xf>
    <xf numFmtId="0" fontId="25" fillId="0" borderId="41" xfId="56" applyFont="1" applyBorder="1">
      <alignment/>
      <protection/>
    </xf>
    <xf numFmtId="0" fontId="24" fillId="0" borderId="41" xfId="56" applyBorder="1" applyAlignment="1">
      <alignment horizontal="center"/>
      <protection/>
    </xf>
    <xf numFmtId="0" fontId="25" fillId="0" borderId="68" xfId="56" applyFont="1" applyBorder="1">
      <alignment/>
      <protection/>
    </xf>
    <xf numFmtId="0" fontId="26" fillId="0" borderId="68" xfId="56" applyFont="1" applyBorder="1">
      <alignment/>
      <protection/>
    </xf>
    <xf numFmtId="0" fontId="24" fillId="0" borderId="68" xfId="56" applyFont="1" applyBorder="1">
      <alignment/>
      <protection/>
    </xf>
    <xf numFmtId="0" fontId="24" fillId="0" borderId="68" xfId="56" applyBorder="1">
      <alignment/>
      <protection/>
    </xf>
    <xf numFmtId="0" fontId="25" fillId="0" borderId="69" xfId="56" applyFont="1" applyBorder="1" applyAlignment="1">
      <alignment horizontal="center"/>
      <protection/>
    </xf>
    <xf numFmtId="0" fontId="25" fillId="0" borderId="70" xfId="56" applyFont="1" applyBorder="1">
      <alignment/>
      <protection/>
    </xf>
    <xf numFmtId="0" fontId="24" fillId="0" borderId="70" xfId="56" applyBorder="1" applyAlignment="1">
      <alignment horizontal="center"/>
      <protection/>
    </xf>
    <xf numFmtId="0" fontId="24" fillId="0" borderId="71" xfId="56" applyBorder="1">
      <alignment/>
      <protection/>
    </xf>
    <xf numFmtId="164" fontId="1" fillId="0" borderId="13" xfId="0" applyNumberFormat="1" applyFont="1" applyBorder="1" applyAlignment="1" applyProtection="1">
      <alignment horizontal="center" vertical="center" wrapText="1"/>
      <protection locked="0"/>
    </xf>
    <xf numFmtId="0" fontId="24" fillId="0" borderId="41" xfId="56" applyFont="1" applyBorder="1" applyAlignment="1">
      <alignment horizontal="center"/>
      <protection/>
    </xf>
    <xf numFmtId="0" fontId="24" fillId="0" borderId="68" xfId="56" applyFont="1" applyBorder="1">
      <alignment/>
      <protection/>
    </xf>
    <xf numFmtId="164" fontId="0" fillId="0" borderId="0" xfId="0" applyNumberForma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 wrapText="1" indent="1"/>
    </xf>
    <xf numFmtId="164" fontId="16" fillId="0" borderId="13" xfId="0" applyNumberFormat="1" applyFont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Alignment="1">
      <alignment horizontal="left" vertical="center" wrapText="1"/>
    </xf>
    <xf numFmtId="164" fontId="2" fillId="0" borderId="0" xfId="0" applyNumberFormat="1" applyFont="1" applyFill="1" applyAlignment="1">
      <alignment vertical="center" wrapText="1"/>
    </xf>
    <xf numFmtId="0" fontId="3" fillId="0" borderId="60" xfId="0" applyFont="1" applyFill="1" applyBorder="1" applyAlignment="1">
      <alignment vertical="center"/>
    </xf>
    <xf numFmtId="0" fontId="3" fillId="0" borderId="72" xfId="0" applyFont="1" applyFill="1" applyBorder="1" applyAlignment="1">
      <alignment vertical="center"/>
    </xf>
    <xf numFmtId="0" fontId="3" fillId="0" borderId="73" xfId="0" applyFont="1" applyFill="1" applyBorder="1" applyAlignment="1">
      <alignment vertical="center"/>
    </xf>
    <xf numFmtId="0" fontId="3" fillId="0" borderId="74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60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Continuous" vertical="center" wrapText="1"/>
    </xf>
    <xf numFmtId="0" fontId="3" fillId="0" borderId="59" xfId="0" applyFont="1" applyFill="1" applyBorder="1" applyAlignment="1">
      <alignment horizontal="centerContinuous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center" vertical="center" wrapText="1"/>
    </xf>
    <xf numFmtId="0" fontId="20" fillId="20" borderId="14" xfId="0" applyFont="1" applyFill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left" vertical="center" wrapText="1" indent="1"/>
    </xf>
    <xf numFmtId="164" fontId="20" fillId="20" borderId="32" xfId="0" applyNumberFormat="1" applyFont="1" applyFill="1" applyBorder="1" applyAlignment="1" applyProtection="1">
      <alignment vertical="center" wrapText="1"/>
      <protection/>
    </xf>
    <xf numFmtId="9" fontId="47" fillId="20" borderId="16" xfId="65" applyFont="1" applyFill="1" applyBorder="1" applyAlignment="1">
      <alignment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left" vertical="center" wrapText="1" indent="1"/>
    </xf>
    <xf numFmtId="164" fontId="16" fillId="0" borderId="42" xfId="0" applyNumberFormat="1" applyFont="1" applyFill="1" applyBorder="1" applyAlignment="1" applyProtection="1">
      <alignment vertical="center" wrapText="1"/>
      <protection locked="0"/>
    </xf>
    <xf numFmtId="9" fontId="16" fillId="0" borderId="29" xfId="65" applyFont="1" applyFill="1" applyBorder="1" applyAlignment="1">
      <alignment vertical="center" wrapText="1"/>
    </xf>
    <xf numFmtId="9" fontId="16" fillId="0" borderId="28" xfId="65" applyFont="1" applyFill="1" applyBorder="1" applyAlignment="1">
      <alignment vertical="center" wrapText="1"/>
    </xf>
    <xf numFmtId="164" fontId="20" fillId="20" borderId="32" xfId="0" applyNumberFormat="1" applyFont="1" applyFill="1" applyBorder="1" applyAlignment="1">
      <alignment vertical="center" wrapText="1"/>
    </xf>
    <xf numFmtId="0" fontId="47" fillId="0" borderId="47" xfId="0" applyFont="1" applyFill="1" applyBorder="1" applyAlignment="1">
      <alignment horizontal="center" vertical="center" wrapText="1"/>
    </xf>
    <xf numFmtId="0" fontId="16" fillId="0" borderId="56" xfId="0" applyFont="1" applyFill="1" applyBorder="1" applyAlignment="1">
      <alignment horizontal="center" vertical="center" wrapText="1"/>
    </xf>
    <xf numFmtId="0" fontId="16" fillId="0" borderId="56" xfId="0" applyFont="1" applyFill="1" applyBorder="1" applyAlignment="1">
      <alignment horizontal="left" vertical="center" wrapText="1" indent="1"/>
    </xf>
    <xf numFmtId="164" fontId="16" fillId="0" borderId="75" xfId="0" applyNumberFormat="1" applyFont="1" applyFill="1" applyBorder="1" applyAlignment="1" applyProtection="1">
      <alignment vertical="center" wrapText="1"/>
      <protection locked="0"/>
    </xf>
    <xf numFmtId="0" fontId="47" fillId="0" borderId="46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left" vertical="center" wrapText="1" indent="1"/>
    </xf>
    <xf numFmtId="164" fontId="16" fillId="0" borderId="78" xfId="0" applyNumberFormat="1" applyFont="1" applyFill="1" applyBorder="1" applyAlignment="1" applyProtection="1">
      <alignment vertical="center" wrapText="1"/>
      <protection locked="0"/>
    </xf>
    <xf numFmtId="9" fontId="16" fillId="0" borderId="38" xfId="65" applyFont="1" applyFill="1" applyBorder="1" applyAlignment="1">
      <alignment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left" vertical="center" wrapText="1" indent="1"/>
    </xf>
    <xf numFmtId="164" fontId="16" fillId="0" borderId="45" xfId="0" applyNumberFormat="1" applyFont="1" applyFill="1" applyBorder="1" applyAlignment="1" applyProtection="1">
      <alignment vertical="center" wrapText="1"/>
      <protection locked="0"/>
    </xf>
    <xf numFmtId="0" fontId="16" fillId="0" borderId="18" xfId="0" applyFont="1" applyFill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6" fillId="0" borderId="55" xfId="0" applyFont="1" applyBorder="1" applyAlignment="1">
      <alignment vertical="center" wrapText="1"/>
    </xf>
    <xf numFmtId="0" fontId="1" fillId="0" borderId="55" xfId="0" applyFont="1" applyBorder="1" applyAlignment="1">
      <alignment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left" vertical="center" wrapText="1" indent="1"/>
    </xf>
    <xf numFmtId="164" fontId="16" fillId="0" borderId="40" xfId="0" applyNumberFormat="1" applyFont="1" applyFill="1" applyBorder="1" applyAlignment="1" applyProtection="1">
      <alignment vertical="center" wrapText="1"/>
      <protection locked="0"/>
    </xf>
    <xf numFmtId="0" fontId="1" fillId="0" borderId="18" xfId="0" applyFont="1" applyBorder="1" applyAlignment="1">
      <alignment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55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20" fillId="20" borderId="77" xfId="0" applyFont="1" applyFill="1" applyBorder="1" applyAlignment="1">
      <alignment horizontal="left" vertical="center" wrapText="1" indent="1"/>
    </xf>
    <xf numFmtId="0" fontId="16" fillId="0" borderId="47" xfId="0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left" vertical="center" wrapText="1" indent="1"/>
    </xf>
    <xf numFmtId="0" fontId="16" fillId="0" borderId="0" xfId="0" applyFont="1" applyFill="1" applyAlignment="1">
      <alignment horizontal="left" vertical="center" wrapText="1" indent="1"/>
    </xf>
    <xf numFmtId="0" fontId="16" fillId="22" borderId="14" xfId="0" applyFont="1" applyFill="1" applyBorder="1" applyAlignment="1">
      <alignment horizontal="center" vertical="center" wrapText="1"/>
    </xf>
    <xf numFmtId="0" fontId="16" fillId="22" borderId="10" xfId="0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left" vertical="center" wrapText="1" indent="1"/>
    </xf>
    <xf numFmtId="164" fontId="7" fillId="20" borderId="32" xfId="0" applyNumberFormat="1" applyFont="1" applyFill="1" applyBorder="1" applyAlignment="1">
      <alignment vertical="center" wrapText="1"/>
    </xf>
    <xf numFmtId="9" fontId="7" fillId="20" borderId="16" xfId="65" applyFont="1" applyFill="1" applyBorder="1" applyAlignment="1">
      <alignment vertical="center" wrapText="1"/>
    </xf>
    <xf numFmtId="164" fontId="46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vertical="center" wrapText="1"/>
    </xf>
    <xf numFmtId="0" fontId="3" fillId="0" borderId="27" xfId="0" applyFont="1" applyFill="1" applyBorder="1" applyAlignment="1" quotePrefix="1">
      <alignment horizontal="right" vertical="center"/>
    </xf>
    <xf numFmtId="0" fontId="3" fillId="0" borderId="12" xfId="0" applyFont="1" applyFill="1" applyBorder="1" applyAlignment="1" quotePrefix="1">
      <alignment horizontal="center" vertical="center"/>
    </xf>
    <xf numFmtId="0" fontId="3" fillId="0" borderId="0" xfId="0" applyFont="1" applyAlignment="1">
      <alignment vertical="center"/>
    </xf>
    <xf numFmtId="0" fontId="3" fillId="0" borderId="73" xfId="0" applyFont="1" applyFill="1" applyBorder="1" applyAlignment="1">
      <alignment horizontal="centerContinuous" vertical="center" wrapText="1"/>
    </xf>
    <xf numFmtId="0" fontId="3" fillId="0" borderId="74" xfId="0" applyFont="1" applyFill="1" applyBorder="1" applyAlignment="1">
      <alignment horizontal="centerContinuous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77" xfId="0" applyFont="1" applyFill="1" applyBorder="1" applyAlignment="1">
      <alignment horizontal="left" vertical="center" wrapText="1"/>
    </xf>
    <xf numFmtId="0" fontId="3" fillId="0" borderId="77" xfId="0" applyFont="1" applyFill="1" applyBorder="1" applyAlignment="1">
      <alignment horizontal="left" vertical="center" wrapText="1"/>
    </xf>
    <xf numFmtId="164" fontId="6" fillId="0" borderId="77" xfId="0" applyNumberFormat="1" applyFont="1" applyFill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164" fontId="20" fillId="20" borderId="10" xfId="0" applyNumberFormat="1" applyFont="1" applyFill="1" applyBorder="1" applyAlignment="1" applyProtection="1">
      <alignment vertical="center" wrapText="1"/>
      <protection/>
    </xf>
    <xf numFmtId="164" fontId="20" fillId="20" borderId="77" xfId="0" applyNumberFormat="1" applyFont="1" applyFill="1" applyBorder="1" applyAlignment="1" applyProtection="1">
      <alignment vertical="center" wrapText="1"/>
      <protection/>
    </xf>
    <xf numFmtId="9" fontId="15" fillId="20" borderId="16" xfId="65" applyFont="1" applyFill="1" applyBorder="1" applyAlignment="1">
      <alignment vertical="center" wrapText="1"/>
    </xf>
    <xf numFmtId="164" fontId="16" fillId="0" borderId="79" xfId="0" applyNumberFormat="1" applyFont="1" applyFill="1" applyBorder="1" applyAlignment="1" applyProtection="1">
      <alignment vertical="center" wrapText="1"/>
      <protection locked="0"/>
    </xf>
    <xf numFmtId="9" fontId="0" fillId="0" borderId="29" xfId="65" applyBorder="1" applyAlignment="1">
      <alignment vertical="center" wrapText="1"/>
    </xf>
    <xf numFmtId="164" fontId="16" fillId="0" borderId="80" xfId="0" applyNumberFormat="1" applyFont="1" applyFill="1" applyBorder="1" applyAlignment="1" applyProtection="1">
      <alignment vertical="center" wrapText="1"/>
      <protection locked="0"/>
    </xf>
    <xf numFmtId="9" fontId="0" fillId="0" borderId="61" xfId="65" applyBorder="1" applyAlignment="1">
      <alignment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 indent="1"/>
    </xf>
    <xf numFmtId="164" fontId="20" fillId="0" borderId="32" xfId="0" applyNumberFormat="1" applyFont="1" applyFill="1" applyBorder="1" applyAlignment="1" applyProtection="1">
      <alignment vertical="center" wrapText="1"/>
      <protection locked="0"/>
    </xf>
    <xf numFmtId="164" fontId="20" fillId="0" borderId="10" xfId="0" applyNumberFormat="1" applyFont="1" applyFill="1" applyBorder="1" applyAlignment="1" applyProtection="1">
      <alignment vertical="center" wrapText="1"/>
      <protection locked="0"/>
    </xf>
    <xf numFmtId="164" fontId="20" fillId="0" borderId="77" xfId="0" applyNumberFormat="1" applyFont="1" applyFill="1" applyBorder="1" applyAlignment="1" applyProtection="1">
      <alignment vertical="center" wrapText="1"/>
      <protection locked="0"/>
    </xf>
    <xf numFmtId="9" fontId="0" fillId="0" borderId="16" xfId="65" applyBorder="1" applyAlignment="1">
      <alignment vertical="center" wrapText="1"/>
    </xf>
    <xf numFmtId="164" fontId="20" fillId="20" borderId="10" xfId="0" applyNumberFormat="1" applyFont="1" applyFill="1" applyBorder="1" applyAlignment="1">
      <alignment vertical="center" wrapText="1"/>
    </xf>
    <xf numFmtId="164" fontId="20" fillId="20" borderId="77" xfId="0" applyNumberFormat="1" applyFont="1" applyFill="1" applyBorder="1" applyAlignment="1">
      <alignment vertical="center" wrapText="1"/>
    </xf>
    <xf numFmtId="9" fontId="0" fillId="20" borderId="16" xfId="65" applyFill="1" applyBorder="1" applyAlignment="1">
      <alignment vertical="center" wrapText="1"/>
    </xf>
    <xf numFmtId="0" fontId="7" fillId="20" borderId="10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left" vertical="center" wrapText="1" indent="1"/>
    </xf>
    <xf numFmtId="164" fontId="16" fillId="0" borderId="81" xfId="0" applyNumberFormat="1" applyFont="1" applyFill="1" applyBorder="1" applyAlignment="1" applyProtection="1">
      <alignment vertical="center" wrapText="1"/>
      <protection locked="0"/>
    </xf>
    <xf numFmtId="164" fontId="16" fillId="0" borderId="49" xfId="0" applyNumberFormat="1" applyFont="1" applyFill="1" applyBorder="1" applyAlignment="1" applyProtection="1">
      <alignment vertical="center" wrapText="1"/>
      <protection locked="0"/>
    </xf>
    <xf numFmtId="164" fontId="16" fillId="0" borderId="57" xfId="0" applyNumberFormat="1" applyFont="1" applyFill="1" applyBorder="1" applyAlignment="1" applyProtection="1">
      <alignment vertical="center" wrapText="1"/>
      <protection locked="0"/>
    </xf>
    <xf numFmtId="9" fontId="47" fillId="0" borderId="16" xfId="65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164" fontId="7" fillId="20" borderId="77" xfId="0" applyNumberFormat="1" applyFont="1" applyFill="1" applyBorder="1" applyAlignment="1">
      <alignment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77" xfId="0" applyFont="1" applyFill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left" vertical="center" wrapText="1" indent="1"/>
    </xf>
    <xf numFmtId="164" fontId="16" fillId="0" borderId="77" xfId="0" applyNumberFormat="1" applyFont="1" applyFill="1" applyBorder="1" applyAlignment="1">
      <alignment vertical="center" wrapText="1"/>
    </xf>
    <xf numFmtId="9" fontId="16" fillId="0" borderId="77" xfId="65" applyFont="1" applyBorder="1" applyAlignment="1">
      <alignment vertical="center" wrapText="1"/>
    </xf>
    <xf numFmtId="9" fontId="47" fillId="0" borderId="37" xfId="65" applyFont="1" applyFill="1" applyBorder="1" applyAlignment="1">
      <alignment vertical="center" wrapText="1"/>
    </xf>
    <xf numFmtId="9" fontId="16" fillId="20" borderId="16" xfId="65" applyFont="1" applyFill="1" applyBorder="1" applyAlignment="1">
      <alignment vertical="center" wrapText="1"/>
    </xf>
    <xf numFmtId="9" fontId="16" fillId="0" borderId="29" xfId="65" applyFont="1" applyBorder="1" applyAlignment="1">
      <alignment vertical="center" wrapText="1"/>
    </xf>
    <xf numFmtId="164" fontId="16" fillId="0" borderId="82" xfId="0" applyNumberFormat="1" applyFont="1" applyFill="1" applyBorder="1" applyAlignment="1" applyProtection="1">
      <alignment vertical="center" wrapText="1"/>
      <protection locked="0"/>
    </xf>
    <xf numFmtId="9" fontId="16" fillId="0" borderId="61" xfId="65" applyFont="1" applyBorder="1" applyAlignment="1">
      <alignment vertical="center" wrapText="1"/>
    </xf>
    <xf numFmtId="0" fontId="47" fillId="0" borderId="46" xfId="0" applyFont="1" applyFill="1" applyBorder="1" applyAlignment="1">
      <alignment horizontal="center" vertical="center" wrapText="1"/>
    </xf>
    <xf numFmtId="0" fontId="47" fillId="0" borderId="58" xfId="0" applyFont="1" applyFill="1" applyBorder="1" applyAlignment="1">
      <alignment horizontal="left" vertical="center" wrapText="1" indent="1"/>
    </xf>
    <xf numFmtId="164" fontId="16" fillId="0" borderId="58" xfId="0" applyNumberFormat="1" applyFont="1" applyFill="1" applyBorder="1" applyAlignment="1" applyProtection="1">
      <alignment vertical="center" wrapText="1"/>
      <protection locked="0"/>
    </xf>
    <xf numFmtId="164" fontId="16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83" xfId="0" applyBorder="1" applyAlignment="1">
      <alignment vertical="center" wrapText="1"/>
    </xf>
    <xf numFmtId="0" fontId="3" fillId="0" borderId="14" xfId="0" applyFont="1" applyBorder="1" applyAlignment="1">
      <alignment horizontal="left" vertical="center"/>
    </xf>
    <xf numFmtId="0" fontId="0" fillId="0" borderId="77" xfId="0" applyFont="1" applyBorder="1" applyAlignment="1">
      <alignment vertical="center" wrapText="1"/>
    </xf>
    <xf numFmtId="0" fontId="3" fillId="0" borderId="52" xfId="0" applyFont="1" applyBorder="1" applyAlignment="1">
      <alignment vertical="center" wrapText="1"/>
    </xf>
    <xf numFmtId="0" fontId="5" fillId="0" borderId="57" xfId="0" applyFont="1" applyBorder="1" applyAlignment="1" applyProtection="1">
      <alignment horizontal="right"/>
      <protection/>
    </xf>
    <xf numFmtId="0" fontId="5" fillId="0" borderId="57" xfId="0" applyFont="1" applyFill="1" applyBorder="1" applyAlignment="1" applyProtection="1">
      <alignment horizontal="right"/>
      <protection/>
    </xf>
    <xf numFmtId="0" fontId="12" fillId="0" borderId="19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84" xfId="0" applyFont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64" fontId="46" fillId="0" borderId="57" xfId="0" applyNumberFormat="1" applyFont="1" applyFill="1" applyBorder="1" applyAlignment="1">
      <alignment horizontal="right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75" xfId="0" applyFont="1" applyFill="1" applyBorder="1" applyAlignment="1" quotePrefix="1">
      <alignment horizontal="right" vertical="center"/>
    </xf>
    <xf numFmtId="0" fontId="3" fillId="0" borderId="54" xfId="0" applyFont="1" applyFill="1" applyBorder="1" applyAlignment="1" quotePrefix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86" xfId="0" applyFont="1" applyFill="1" applyBorder="1" applyAlignment="1">
      <alignment horizontal="right" vertical="center"/>
    </xf>
    <xf numFmtId="0" fontId="5" fillId="0" borderId="83" xfId="0" applyFont="1" applyFill="1" applyBorder="1" applyAlignment="1">
      <alignment horizontal="right"/>
    </xf>
    <xf numFmtId="0" fontId="3" fillId="0" borderId="75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horizontal="left" vertical="center"/>
    </xf>
    <xf numFmtId="0" fontId="3" fillId="0" borderId="11" xfId="0" applyFont="1" applyFill="1" applyBorder="1" applyAlignment="1" applyProtection="1">
      <alignment horizontal="left" vertical="center"/>
      <protection/>
    </xf>
    <xf numFmtId="0" fontId="3" fillId="0" borderId="87" xfId="0" applyFont="1" applyFill="1" applyBorder="1" applyAlignment="1" applyProtection="1">
      <alignment horizontal="left" vertical="center"/>
      <protection/>
    </xf>
    <xf numFmtId="0" fontId="3" fillId="0" borderId="35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 applyProtection="1">
      <alignment horizontal="left" vertical="center"/>
      <protection locked="0"/>
    </xf>
    <xf numFmtId="0" fontId="3" fillId="0" borderId="53" xfId="0" applyFont="1" applyFill="1" applyBorder="1" applyAlignment="1" applyProtection="1">
      <alignment horizontal="left" vertical="center"/>
      <protection locked="0"/>
    </xf>
    <xf numFmtId="0" fontId="3" fillId="0" borderId="72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 quotePrefix="1">
      <alignment horizontal="left" vertical="center"/>
      <protection locked="0"/>
    </xf>
    <xf numFmtId="0" fontId="3" fillId="0" borderId="87" xfId="0" applyFont="1" applyFill="1" applyBorder="1" applyAlignment="1" applyProtection="1" quotePrefix="1">
      <alignment horizontal="left" vertical="center"/>
      <protection locked="0"/>
    </xf>
    <xf numFmtId="0" fontId="3" fillId="0" borderId="74" xfId="0" applyFont="1" applyFill="1" applyBorder="1" applyAlignment="1" applyProtection="1" quotePrefix="1">
      <alignment horizontal="left" vertical="center"/>
      <protection locked="0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77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164" fontId="4" fillId="0" borderId="19" xfId="0" applyNumberFormat="1" applyFont="1" applyBorder="1" applyAlignment="1">
      <alignment horizontal="center" vertical="center"/>
    </xf>
    <xf numFmtId="164" fontId="4" fillId="0" borderId="84" xfId="0" applyNumberFormat="1" applyFont="1" applyBorder="1" applyAlignment="1">
      <alignment horizontal="center" vertical="center"/>
    </xf>
    <xf numFmtId="164" fontId="6" fillId="0" borderId="60" xfId="0" applyNumberFormat="1" applyFont="1" applyBorder="1" applyAlignment="1">
      <alignment horizontal="center" vertical="center"/>
    </xf>
    <xf numFmtId="164" fontId="6" fillId="0" borderId="53" xfId="0" applyNumberFormat="1" applyFont="1" applyBorder="1" applyAlignment="1">
      <alignment horizontal="center" vertical="center"/>
    </xf>
    <xf numFmtId="164" fontId="6" fillId="0" borderId="54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84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84" xfId="0" applyNumberFormat="1" applyFont="1" applyBorder="1" applyAlignment="1">
      <alignment horizontal="center" vertical="center" wrapText="1"/>
    </xf>
    <xf numFmtId="164" fontId="7" fillId="0" borderId="19" xfId="0" applyNumberFormat="1" applyFont="1" applyBorder="1" applyAlignment="1">
      <alignment horizontal="center" vertical="center" wrapText="1"/>
    </xf>
    <xf numFmtId="164" fontId="7" fillId="0" borderId="84" xfId="0" applyNumberFormat="1" applyFont="1" applyBorder="1" applyAlignment="1">
      <alignment horizontal="center" vertical="center" wrapText="1"/>
    </xf>
    <xf numFmtId="164" fontId="7" fillId="0" borderId="19" xfId="0" applyNumberFormat="1" applyFont="1" applyBorder="1" applyAlignment="1">
      <alignment horizontal="center" vertical="center"/>
    </xf>
    <xf numFmtId="164" fontId="7" fillId="0" borderId="84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0" fillId="0" borderId="41" xfId="58" applyFont="1" applyBorder="1" applyAlignment="1" applyProtection="1">
      <alignment horizontal="left" vertical="center" indent="1"/>
      <protection/>
    </xf>
    <xf numFmtId="164" fontId="16" fillId="0" borderId="41" xfId="58" applyNumberFormat="1" applyFont="1" applyBorder="1" applyAlignment="1" applyProtection="1">
      <alignment vertical="center"/>
      <protection/>
    </xf>
    <xf numFmtId="164" fontId="16" fillId="0" borderId="41" xfId="58" applyNumberFormat="1" applyFont="1" applyFill="1" applyBorder="1" applyAlignment="1" applyProtection="1">
      <alignment vertical="center"/>
      <protection/>
    </xf>
    <xf numFmtId="0" fontId="16" fillId="0" borderId="41" xfId="58" applyFont="1" applyBorder="1" applyAlignment="1" applyProtection="1">
      <alignment horizontal="left" vertical="center" indent="1"/>
      <protection/>
    </xf>
    <xf numFmtId="0" fontId="7" fillId="20" borderId="41" xfId="58" applyFont="1" applyFill="1" applyBorder="1" applyAlignment="1" applyProtection="1">
      <alignment horizontal="left" vertical="center" indent="1"/>
      <protection/>
    </xf>
    <xf numFmtId="164" fontId="7" fillId="20" borderId="41" xfId="58" applyNumberFormat="1" applyFont="1" applyFill="1" applyBorder="1" applyAlignment="1" applyProtection="1">
      <alignment vertical="center"/>
      <protection/>
    </xf>
    <xf numFmtId="0" fontId="20" fillId="0" borderId="41" xfId="58" applyFont="1" applyFill="1" applyBorder="1" applyAlignment="1" applyProtection="1">
      <alignment horizontal="left" vertical="center" indent="1"/>
      <protection/>
    </xf>
    <xf numFmtId="0" fontId="3" fillId="20" borderId="41" xfId="58" applyFont="1" applyFill="1" applyBorder="1" applyAlignment="1" applyProtection="1">
      <alignment horizontal="left" indent="1"/>
      <protection locked="0"/>
    </xf>
    <xf numFmtId="164" fontId="3" fillId="20" borderId="41" xfId="58" applyNumberFormat="1" applyFont="1" applyFill="1" applyBorder="1" applyProtection="1">
      <alignment/>
      <protection/>
    </xf>
    <xf numFmtId="0" fontId="3" fillId="0" borderId="47" xfId="58" applyFont="1" applyBorder="1" applyAlignment="1" applyProtection="1">
      <alignment horizontal="center" vertical="center" wrapText="1"/>
      <protection/>
    </xf>
    <xf numFmtId="0" fontId="3" fillId="0" borderId="56" xfId="58" applyFont="1" applyBorder="1" applyAlignment="1" applyProtection="1">
      <alignment horizontal="center" vertical="center"/>
      <protection/>
    </xf>
    <xf numFmtId="0" fontId="3" fillId="0" borderId="56" xfId="58" applyFont="1" applyBorder="1" applyAlignment="1" applyProtection="1">
      <alignment horizontal="center" vertical="center"/>
      <protection/>
    </xf>
    <xf numFmtId="0" fontId="3" fillId="0" borderId="27" xfId="58" applyFont="1" applyBorder="1" applyAlignment="1" applyProtection="1">
      <alignment horizontal="center" vertical="center"/>
      <protection/>
    </xf>
    <xf numFmtId="164" fontId="16" fillId="0" borderId="28" xfId="58" applyNumberFormat="1" applyFont="1" applyFill="1" applyBorder="1" applyAlignment="1" applyProtection="1">
      <alignment vertical="center"/>
      <protection/>
    </xf>
    <xf numFmtId="164" fontId="7" fillId="20" borderId="28" xfId="58" applyNumberFormat="1" applyFont="1" applyFill="1" applyBorder="1" applyAlignment="1" applyProtection="1">
      <alignment vertical="center"/>
      <protection/>
    </xf>
    <xf numFmtId="0" fontId="3" fillId="0" borderId="13" xfId="58" applyFont="1" applyBorder="1" applyAlignment="1" applyProtection="1">
      <alignment horizontal="left" vertical="center" indent="1"/>
      <protection/>
    </xf>
    <xf numFmtId="0" fontId="3" fillId="0" borderId="13" xfId="58" applyFont="1" applyBorder="1" applyAlignment="1" applyProtection="1">
      <alignment horizontal="center"/>
      <protection/>
    </xf>
    <xf numFmtId="164" fontId="3" fillId="20" borderId="28" xfId="58" applyNumberFormat="1" applyFont="1" applyFill="1" applyBorder="1" applyProtection="1">
      <alignment/>
      <protection/>
    </xf>
    <xf numFmtId="0" fontId="0" fillId="0" borderId="18" xfId="58" applyFont="1" applyBorder="1" applyProtection="1">
      <alignment/>
      <protection/>
    </xf>
    <xf numFmtId="0" fontId="3" fillId="20" borderId="55" xfId="58" applyFont="1" applyFill="1" applyBorder="1" applyProtection="1">
      <alignment/>
      <protection locked="0"/>
    </xf>
    <xf numFmtId="164" fontId="3" fillId="20" borderId="55" xfId="58" applyNumberFormat="1" applyFont="1" applyFill="1" applyBorder="1" applyProtection="1">
      <alignment/>
      <protection locked="0"/>
    </xf>
    <xf numFmtId="0" fontId="4" fillId="20" borderId="12" xfId="58" applyFont="1" applyFill="1" applyBorder="1" applyProtection="1">
      <alignment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CÍmrend" xfId="56"/>
    <cellStyle name="Normál_KVRENMUNKA" xfId="57"/>
    <cellStyle name="Normál_SEGEDLETEK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D36" sqref="D36"/>
    </sheetView>
  </sheetViews>
  <sheetFormatPr defaultColWidth="10.625" defaultRowHeight="12.75"/>
  <cols>
    <col min="1" max="1" width="10.125" style="337" customWidth="1"/>
    <col min="2" max="2" width="8.875" style="338" customWidth="1"/>
    <col min="3" max="3" width="12.50390625" style="339" customWidth="1"/>
    <col min="4" max="4" width="50.50390625" style="341" bestFit="1" customWidth="1"/>
    <col min="5" max="16384" width="10.625" style="341" customWidth="1"/>
  </cols>
  <sheetData>
    <row r="1" ht="12.75">
      <c r="D1" s="340" t="s">
        <v>305</v>
      </c>
    </row>
    <row r="4" spans="1:5" s="343" customFormat="1" ht="18">
      <c r="A4" s="342" t="s">
        <v>313</v>
      </c>
      <c r="B4" s="342"/>
      <c r="C4" s="342"/>
      <c r="D4" s="342"/>
      <c r="E4" s="342"/>
    </row>
    <row r="5" ht="13.5" thickBot="1"/>
    <row r="6" spans="1:8" s="338" customFormat="1" ht="14.25" thickBot="1" thickTop="1">
      <c r="A6" s="344" t="s">
        <v>306</v>
      </c>
      <c r="B6" s="345" t="s">
        <v>307</v>
      </c>
      <c r="C6" s="346" t="s">
        <v>308</v>
      </c>
      <c r="D6" s="347" t="s">
        <v>309</v>
      </c>
      <c r="H6" s="341"/>
    </row>
    <row r="7" spans="1:8" s="338" customFormat="1" ht="13.5" thickTop="1">
      <c r="A7" s="348"/>
      <c r="B7" s="349"/>
      <c r="C7" s="350"/>
      <c r="D7" s="351"/>
      <c r="H7" s="341"/>
    </row>
    <row r="8" spans="1:8" s="338" customFormat="1" ht="12.75">
      <c r="A8" s="348"/>
      <c r="B8" s="349"/>
      <c r="C8" s="350"/>
      <c r="D8" s="351"/>
      <c r="H8" s="341"/>
    </row>
    <row r="9" spans="1:4" ht="12.75">
      <c r="A9" s="352">
        <v>1</v>
      </c>
      <c r="B9" s="353"/>
      <c r="C9" s="354"/>
      <c r="D9" s="355" t="s">
        <v>310</v>
      </c>
    </row>
    <row r="10" spans="1:4" ht="12.75">
      <c r="A10" s="352"/>
      <c r="B10" s="353"/>
      <c r="C10" s="354"/>
      <c r="D10" s="355"/>
    </row>
    <row r="11" spans="1:4" ht="12.75">
      <c r="A11" s="352"/>
      <c r="B11" s="353">
        <v>1</v>
      </c>
      <c r="C11" s="354"/>
      <c r="D11" s="355" t="s">
        <v>64</v>
      </c>
    </row>
    <row r="12" spans="1:4" ht="12.75">
      <c r="A12" s="352"/>
      <c r="B12" s="353">
        <v>2</v>
      </c>
      <c r="C12" s="354"/>
      <c r="D12" s="355" t="s">
        <v>65</v>
      </c>
    </row>
    <row r="13" spans="1:4" ht="12.75">
      <c r="A13" s="352"/>
      <c r="B13" s="353">
        <v>3</v>
      </c>
      <c r="C13" s="354"/>
      <c r="D13" s="355" t="s">
        <v>286</v>
      </c>
    </row>
    <row r="14" spans="1:4" ht="12.75">
      <c r="A14" s="352"/>
      <c r="B14" s="353">
        <v>4</v>
      </c>
      <c r="C14" s="354"/>
      <c r="D14" s="355" t="s">
        <v>370</v>
      </c>
    </row>
    <row r="15" spans="1:4" ht="12.75">
      <c r="A15" s="352"/>
      <c r="B15" s="353">
        <v>5</v>
      </c>
      <c r="C15" s="354"/>
      <c r="D15" s="355" t="s">
        <v>329</v>
      </c>
    </row>
    <row r="16" spans="1:4" ht="12.75">
      <c r="A16" s="352"/>
      <c r="B16" s="353"/>
      <c r="C16" s="354"/>
      <c r="D16" s="355"/>
    </row>
    <row r="17" spans="1:4" ht="12.75">
      <c r="A17" s="352">
        <v>2</v>
      </c>
      <c r="B17" s="353"/>
      <c r="C17" s="354"/>
      <c r="D17" s="355" t="s">
        <v>371</v>
      </c>
    </row>
    <row r="18" spans="1:4" ht="12.75">
      <c r="A18" s="352"/>
      <c r="B18" s="353"/>
      <c r="C18" s="354"/>
      <c r="D18" s="355"/>
    </row>
    <row r="19" spans="1:4" ht="12.75">
      <c r="A19" s="352"/>
      <c r="B19" s="353"/>
      <c r="C19" s="354"/>
      <c r="D19" s="355"/>
    </row>
    <row r="20" spans="1:4" ht="12.75">
      <c r="A20" s="352"/>
      <c r="B20" s="353"/>
      <c r="C20" s="354"/>
      <c r="D20" s="356" t="s">
        <v>49</v>
      </c>
    </row>
    <row r="21" spans="1:4" ht="12.75">
      <c r="A21" s="352"/>
      <c r="B21" s="353"/>
      <c r="C21" s="354"/>
      <c r="D21" s="357"/>
    </row>
    <row r="22" spans="1:4" ht="12.75">
      <c r="A22" s="352"/>
      <c r="B22" s="353"/>
      <c r="C22" s="364" t="s">
        <v>352</v>
      </c>
      <c r="D22" s="358" t="s">
        <v>311</v>
      </c>
    </row>
    <row r="23" spans="1:4" ht="12.75">
      <c r="A23" s="352"/>
      <c r="B23" s="353"/>
      <c r="C23" s="364" t="s">
        <v>353</v>
      </c>
      <c r="D23" s="358" t="s">
        <v>53</v>
      </c>
    </row>
    <row r="24" spans="1:4" ht="12.75">
      <c r="A24" s="352"/>
      <c r="B24" s="353"/>
      <c r="C24" s="364" t="s">
        <v>354</v>
      </c>
      <c r="D24" s="358" t="s">
        <v>149</v>
      </c>
    </row>
    <row r="25" spans="1:4" ht="12.75">
      <c r="A25" s="352"/>
      <c r="B25" s="353"/>
      <c r="C25" s="364" t="s">
        <v>355</v>
      </c>
      <c r="D25" s="358" t="s">
        <v>312</v>
      </c>
    </row>
    <row r="26" spans="1:4" ht="12.75">
      <c r="A26" s="352"/>
      <c r="B26" s="353"/>
      <c r="C26" s="364" t="s">
        <v>356</v>
      </c>
      <c r="D26" s="365" t="s">
        <v>357</v>
      </c>
    </row>
    <row r="27" spans="1:4" ht="12.75">
      <c r="A27" s="352"/>
      <c r="B27" s="353"/>
      <c r="C27" s="364" t="s">
        <v>358</v>
      </c>
      <c r="D27" s="365" t="s">
        <v>141</v>
      </c>
    </row>
    <row r="28" spans="1:4" ht="12.75">
      <c r="A28" s="352"/>
      <c r="B28" s="353"/>
      <c r="C28" s="364" t="s">
        <v>372</v>
      </c>
      <c r="D28" s="365" t="s">
        <v>373</v>
      </c>
    </row>
    <row r="29" spans="1:4" ht="12.75">
      <c r="A29" s="352"/>
      <c r="B29" s="353"/>
      <c r="C29" s="354"/>
      <c r="D29" s="356" t="s">
        <v>57</v>
      </c>
    </row>
    <row r="30" spans="1:4" ht="12.75">
      <c r="A30" s="352"/>
      <c r="B30" s="353"/>
      <c r="C30" s="364" t="s">
        <v>352</v>
      </c>
      <c r="D30" s="358" t="s">
        <v>58</v>
      </c>
    </row>
    <row r="31" spans="1:4" ht="12.75">
      <c r="A31" s="352"/>
      <c r="B31" s="353"/>
      <c r="C31" s="364" t="s">
        <v>353</v>
      </c>
      <c r="D31" s="358" t="s">
        <v>61</v>
      </c>
    </row>
    <row r="32" spans="1:4" ht="12.75">
      <c r="A32" s="352"/>
      <c r="B32" s="353"/>
      <c r="C32" s="364" t="s">
        <v>359</v>
      </c>
      <c r="D32" s="358" t="s">
        <v>40</v>
      </c>
    </row>
    <row r="33" spans="1:4" ht="12.75">
      <c r="A33" s="352"/>
      <c r="B33" s="353"/>
      <c r="C33" s="364" t="s">
        <v>355</v>
      </c>
      <c r="D33" s="358" t="s">
        <v>161</v>
      </c>
    </row>
    <row r="34" spans="1:4" ht="12.75">
      <c r="A34" s="352"/>
      <c r="B34" s="353"/>
      <c r="C34" s="364" t="s">
        <v>356</v>
      </c>
      <c r="D34" s="358" t="s">
        <v>63</v>
      </c>
    </row>
    <row r="35" spans="1:4" ht="12.75">
      <c r="A35" s="352"/>
      <c r="B35" s="353"/>
      <c r="C35" s="364" t="s">
        <v>358</v>
      </c>
      <c r="D35" s="358" t="s">
        <v>142</v>
      </c>
    </row>
    <row r="36" spans="1:4" ht="12.75">
      <c r="A36" s="352"/>
      <c r="B36" s="353"/>
      <c r="C36" s="354"/>
      <c r="D36" s="358"/>
    </row>
    <row r="37" spans="1:4" ht="13.5" thickBot="1">
      <c r="A37" s="359"/>
      <c r="B37" s="360"/>
      <c r="C37" s="361"/>
      <c r="D37" s="362"/>
    </row>
    <row r="38" ht="13.5" thickTop="1"/>
  </sheetData>
  <sheetProtection/>
  <printOptions/>
  <pageMargins left="1.5748031496062993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7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41.625" style="368" customWidth="1"/>
    <col min="2" max="2" width="30.50390625" style="368" customWidth="1"/>
    <col min="3" max="3" width="18.875" style="368" bestFit="1" customWidth="1"/>
    <col min="4" max="16384" width="9.375" style="368" customWidth="1"/>
  </cols>
  <sheetData>
    <row r="1" spans="1:3" s="366" customFormat="1" ht="24" customHeight="1" thickBot="1">
      <c r="A1" s="21"/>
      <c r="B1" s="85" t="s">
        <v>67</v>
      </c>
      <c r="C1" s="85"/>
    </row>
    <row r="2" spans="1:3" s="367" customFormat="1" ht="22.5" customHeight="1" thickBot="1">
      <c r="A2" s="31" t="s">
        <v>366</v>
      </c>
      <c r="B2" s="32" t="s">
        <v>433</v>
      </c>
      <c r="C2" s="32" t="s">
        <v>367</v>
      </c>
    </row>
    <row r="3" spans="1:3" ht="18" customHeight="1">
      <c r="A3" s="113" t="s">
        <v>390</v>
      </c>
      <c r="B3" s="93">
        <v>3600</v>
      </c>
      <c r="C3" s="93">
        <v>3700</v>
      </c>
    </row>
    <row r="4" spans="1:3" ht="18" customHeight="1">
      <c r="A4" s="114" t="s">
        <v>391</v>
      </c>
      <c r="B4" s="96">
        <v>6279</v>
      </c>
      <c r="C4" s="96">
        <v>7463</v>
      </c>
    </row>
    <row r="5" spans="1:3" ht="18" customHeight="1">
      <c r="A5" s="114" t="s">
        <v>392</v>
      </c>
      <c r="B5" s="96"/>
      <c r="C5" s="96">
        <v>900</v>
      </c>
    </row>
    <row r="6" spans="1:3" ht="18" customHeight="1">
      <c r="A6" s="114" t="s">
        <v>393</v>
      </c>
      <c r="B6" s="96"/>
      <c r="C6" s="96">
        <v>3964</v>
      </c>
    </row>
    <row r="7" spans="1:3" ht="18" customHeight="1">
      <c r="A7" s="114" t="s">
        <v>394</v>
      </c>
      <c r="B7" s="96"/>
      <c r="C7" s="96">
        <v>300</v>
      </c>
    </row>
    <row r="8" spans="1:3" ht="18" customHeight="1">
      <c r="A8" s="114" t="s">
        <v>395</v>
      </c>
      <c r="B8" s="96">
        <v>30</v>
      </c>
      <c r="C8" s="96">
        <v>475</v>
      </c>
    </row>
    <row r="9" spans="1:3" ht="18" customHeight="1">
      <c r="A9" s="114" t="s">
        <v>396</v>
      </c>
      <c r="B9" s="96"/>
      <c r="C9" s="96">
        <v>4240</v>
      </c>
    </row>
    <row r="10" spans="1:3" ht="18" customHeight="1">
      <c r="A10" s="114" t="s">
        <v>397</v>
      </c>
      <c r="B10" s="96">
        <v>7522</v>
      </c>
      <c r="C10" s="96">
        <v>20161</v>
      </c>
    </row>
    <row r="11" spans="1:3" ht="18" customHeight="1">
      <c r="A11" s="114" t="s">
        <v>398</v>
      </c>
      <c r="B11" s="96"/>
      <c r="C11" s="96">
        <v>11040</v>
      </c>
    </row>
    <row r="12" spans="1:3" ht="18" customHeight="1">
      <c r="A12" s="114" t="s">
        <v>399</v>
      </c>
      <c r="B12" s="96">
        <v>94</v>
      </c>
      <c r="C12" s="96">
        <v>94</v>
      </c>
    </row>
    <row r="13" spans="1:3" ht="18" customHeight="1">
      <c r="A13" s="114" t="s">
        <v>400</v>
      </c>
      <c r="B13" s="96"/>
      <c r="C13" s="96">
        <v>1275</v>
      </c>
    </row>
    <row r="14" spans="1:3" ht="18" customHeight="1">
      <c r="A14" s="114" t="s">
        <v>401</v>
      </c>
      <c r="B14" s="96">
        <v>1859</v>
      </c>
      <c r="C14" s="96">
        <v>5817</v>
      </c>
    </row>
    <row r="15" spans="1:3" ht="18" customHeight="1">
      <c r="A15" s="114" t="s">
        <v>402</v>
      </c>
      <c r="B15" s="96">
        <v>253</v>
      </c>
      <c r="C15" s="96">
        <v>316</v>
      </c>
    </row>
    <row r="16" spans="1:3" ht="18" customHeight="1">
      <c r="A16" s="114" t="s">
        <v>403</v>
      </c>
      <c r="B16" s="96">
        <v>65629</v>
      </c>
      <c r="C16" s="96"/>
    </row>
    <row r="17" spans="1:3" ht="18" customHeight="1">
      <c r="A17" s="114" t="s">
        <v>404</v>
      </c>
      <c r="B17" s="96">
        <v>8281</v>
      </c>
      <c r="C17" s="96"/>
    </row>
    <row r="18" spans="1:3" ht="18" customHeight="1">
      <c r="A18" s="115" t="s">
        <v>405</v>
      </c>
      <c r="B18" s="96"/>
      <c r="C18" s="96">
        <v>500</v>
      </c>
    </row>
    <row r="19" spans="1:3" ht="18" customHeight="1">
      <c r="A19" s="115" t="s">
        <v>406</v>
      </c>
      <c r="B19" s="96"/>
      <c r="C19" s="96">
        <v>170</v>
      </c>
    </row>
    <row r="20" spans="1:3" ht="18" customHeight="1">
      <c r="A20" s="115" t="s">
        <v>407</v>
      </c>
      <c r="B20" s="96"/>
      <c r="C20" s="96">
        <v>5640</v>
      </c>
    </row>
    <row r="21" spans="1:3" ht="18" customHeight="1">
      <c r="A21" s="115" t="s">
        <v>408</v>
      </c>
      <c r="B21" s="96">
        <v>2500</v>
      </c>
      <c r="C21" s="96">
        <v>530</v>
      </c>
    </row>
    <row r="22" spans="1:3" ht="18" customHeight="1">
      <c r="A22" s="115" t="s">
        <v>409</v>
      </c>
      <c r="B22" s="96"/>
      <c r="C22" s="96">
        <v>500</v>
      </c>
    </row>
    <row r="23" spans="1:3" ht="18" customHeight="1">
      <c r="A23" s="115" t="s">
        <v>410</v>
      </c>
      <c r="B23" s="96"/>
      <c r="C23" s="96">
        <v>40</v>
      </c>
    </row>
    <row r="24" spans="1:3" ht="18" customHeight="1">
      <c r="A24" s="115" t="s">
        <v>411</v>
      </c>
      <c r="B24" s="96"/>
      <c r="C24" s="96">
        <v>4000</v>
      </c>
    </row>
    <row r="25" spans="1:3" ht="18" customHeight="1">
      <c r="A25" s="115" t="s">
        <v>412</v>
      </c>
      <c r="B25" s="96"/>
      <c r="C25" s="96">
        <v>445</v>
      </c>
    </row>
    <row r="26" spans="1:3" ht="18" customHeight="1">
      <c r="A26" s="115" t="s">
        <v>413</v>
      </c>
      <c r="B26" s="96"/>
      <c r="C26" s="96">
        <v>250</v>
      </c>
    </row>
    <row r="27" spans="1:3" ht="18" customHeight="1">
      <c r="A27" s="115" t="s">
        <v>414</v>
      </c>
      <c r="B27" s="96"/>
      <c r="C27" s="96">
        <v>1103</v>
      </c>
    </row>
    <row r="28" spans="1:3" ht="18" customHeight="1">
      <c r="A28" s="115" t="s">
        <v>415</v>
      </c>
      <c r="B28" s="96"/>
      <c r="C28" s="96">
        <v>250</v>
      </c>
    </row>
    <row r="29" spans="1:3" ht="18" customHeight="1">
      <c r="A29" s="115" t="s">
        <v>416</v>
      </c>
      <c r="B29" s="96"/>
      <c r="C29" s="96">
        <v>100</v>
      </c>
    </row>
    <row r="30" spans="1:3" ht="18" customHeight="1">
      <c r="A30" s="115" t="s">
        <v>417</v>
      </c>
      <c r="B30" s="96"/>
      <c r="C30" s="96">
        <v>1035</v>
      </c>
    </row>
    <row r="31" spans="1:3" ht="18" customHeight="1">
      <c r="A31" s="115" t="s">
        <v>418</v>
      </c>
      <c r="B31" s="96"/>
      <c r="C31" s="96"/>
    </row>
    <row r="32" spans="1:3" ht="18" customHeight="1">
      <c r="A32" s="115" t="s">
        <v>419</v>
      </c>
      <c r="B32" s="96"/>
      <c r="C32" s="96">
        <v>178</v>
      </c>
    </row>
    <row r="33" spans="1:3" ht="18" customHeight="1">
      <c r="A33" s="115" t="s">
        <v>420</v>
      </c>
      <c r="B33" s="96"/>
      <c r="C33" s="96">
        <v>100</v>
      </c>
    </row>
    <row r="34" spans="1:3" ht="18" customHeight="1">
      <c r="A34" s="115" t="s">
        <v>421</v>
      </c>
      <c r="B34" s="96">
        <v>615</v>
      </c>
      <c r="C34" s="96">
        <v>819</v>
      </c>
    </row>
    <row r="35" spans="1:3" ht="12.75">
      <c r="A35" s="115" t="s">
        <v>422</v>
      </c>
      <c r="B35" s="96"/>
      <c r="C35" s="96">
        <v>200</v>
      </c>
    </row>
    <row r="36" spans="1:3" ht="12.75">
      <c r="A36" s="115" t="s">
        <v>423</v>
      </c>
      <c r="B36" s="96"/>
      <c r="C36" s="96">
        <v>200</v>
      </c>
    </row>
    <row r="37" spans="1:3" ht="12.75">
      <c r="A37" s="115" t="s">
        <v>424</v>
      </c>
      <c r="B37" s="96"/>
      <c r="C37" s="96">
        <v>391</v>
      </c>
    </row>
    <row r="38" spans="1:3" ht="12.75">
      <c r="A38" s="114" t="s">
        <v>425</v>
      </c>
      <c r="B38" s="96"/>
      <c r="C38" s="96">
        <v>70</v>
      </c>
    </row>
    <row r="39" spans="1:3" ht="12.75">
      <c r="A39" s="116" t="s">
        <v>426</v>
      </c>
      <c r="B39" s="96"/>
      <c r="C39" s="96">
        <v>600</v>
      </c>
    </row>
    <row r="40" spans="1:3" ht="12.75">
      <c r="A40" s="116" t="s">
        <v>427</v>
      </c>
      <c r="B40" s="101"/>
      <c r="C40" s="101">
        <v>1900</v>
      </c>
    </row>
    <row r="41" spans="1:3" ht="12.75">
      <c r="A41" s="116" t="s">
        <v>428</v>
      </c>
      <c r="B41" s="101"/>
      <c r="C41" s="101">
        <v>11090</v>
      </c>
    </row>
    <row r="42" spans="1:3" ht="12.75">
      <c r="A42" s="116" t="s">
        <v>429</v>
      </c>
      <c r="B42" s="101"/>
      <c r="C42" s="101">
        <v>770</v>
      </c>
    </row>
    <row r="43" spans="1:3" ht="12.75">
      <c r="A43" s="116" t="s">
        <v>430</v>
      </c>
      <c r="B43" s="101">
        <v>445</v>
      </c>
      <c r="C43" s="101">
        <v>683</v>
      </c>
    </row>
    <row r="44" spans="1:3" ht="12.75">
      <c r="A44" s="116" t="s">
        <v>431</v>
      </c>
      <c r="B44" s="101">
        <v>2240</v>
      </c>
      <c r="C44" s="101">
        <v>7988</v>
      </c>
    </row>
    <row r="45" spans="1:3" ht="12.75">
      <c r="A45" s="116" t="s">
        <v>432</v>
      </c>
      <c r="B45" s="101"/>
      <c r="C45" s="101">
        <v>50</v>
      </c>
    </row>
    <row r="46" spans="1:3" ht="13.5" thickBot="1">
      <c r="A46" s="269"/>
      <c r="B46" s="101"/>
      <c r="C46" s="101"/>
    </row>
    <row r="47" spans="1:3" ht="13.5" thickBot="1">
      <c r="A47" s="216" t="s">
        <v>75</v>
      </c>
      <c r="B47" s="172">
        <f>SUM(B3:B46)</f>
        <v>99347</v>
      </c>
      <c r="C47" s="172">
        <v>99347</v>
      </c>
    </row>
  </sheetData>
  <sheetProtection/>
  <printOptions horizontalCentered="1"/>
  <pageMargins left="1.1811023622047245" right="0.984251968503937" top="1.38" bottom="1.08" header="0.58" footer="0.9055118110236221"/>
  <pageSetup fitToHeight="1" fitToWidth="1" horizontalDpi="300" verticalDpi="300" orientation="portrait" paperSize="9" scale="82" r:id="rId1"/>
  <headerFooter alignWithMargins="0">
    <oddHeader>&amp;C&amp;"Times New Roman CE,Félkövér"&amp;14
Fácánkert Község Önkormányzatának kiadási előirányzatai
feladatonként
&amp;R&amp;"Times New Roman CE,Félkövér dőlt"7. számú melléklet&amp;"Times New Roman CE,Dőlt"&amp;12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"/>
  <sheetViews>
    <sheetView zoomScale="87" zoomScaleNormal="87" zoomScalePageLayoutView="0" workbookViewId="0" topLeftCell="A3">
      <selection activeCell="B7" sqref="B7"/>
    </sheetView>
  </sheetViews>
  <sheetFormatPr defaultColWidth="9.00390625" defaultRowHeight="12.75"/>
  <cols>
    <col min="1" max="1" width="6.875" style="15" customWidth="1"/>
    <col min="2" max="2" width="37.625" style="10" customWidth="1"/>
    <col min="3" max="8" width="12.875" style="10" customWidth="1"/>
    <col min="9" max="9" width="13.875" style="10" customWidth="1"/>
    <col min="10" max="16384" width="9.375" style="10" customWidth="1"/>
  </cols>
  <sheetData>
    <row r="1" ht="14.25" thickBot="1">
      <c r="I1" s="83" t="s">
        <v>67</v>
      </c>
    </row>
    <row r="2" spans="1:9" s="12" customFormat="1" ht="26.25" customHeight="1">
      <c r="A2" s="533" t="s">
        <v>87</v>
      </c>
      <c r="B2" s="528" t="s">
        <v>151</v>
      </c>
      <c r="C2" s="535" t="s">
        <v>152</v>
      </c>
      <c r="D2" s="535" t="s">
        <v>288</v>
      </c>
      <c r="E2" s="530" t="s">
        <v>86</v>
      </c>
      <c r="F2" s="531"/>
      <c r="G2" s="531"/>
      <c r="H2" s="532"/>
      <c r="I2" s="528" t="s">
        <v>41</v>
      </c>
    </row>
    <row r="3" spans="1:9" s="13" customFormat="1" ht="32.25" customHeight="1" thickBot="1">
      <c r="A3" s="534"/>
      <c r="B3" s="529"/>
      <c r="C3" s="529"/>
      <c r="D3" s="536"/>
      <c r="E3" s="30" t="s">
        <v>289</v>
      </c>
      <c r="F3" s="16" t="s">
        <v>290</v>
      </c>
      <c r="G3" s="16" t="s">
        <v>340</v>
      </c>
      <c r="H3" s="17" t="s">
        <v>341</v>
      </c>
      <c r="I3" s="529"/>
    </row>
    <row r="4" spans="1:9" s="14" customFormat="1" ht="18" customHeight="1" thickBot="1">
      <c r="A4" s="67">
        <v>1</v>
      </c>
      <c r="B4" s="68">
        <v>2</v>
      </c>
      <c r="C4" s="69">
        <v>3</v>
      </c>
      <c r="D4" s="68">
        <v>4</v>
      </c>
      <c r="E4" s="67">
        <v>5</v>
      </c>
      <c r="F4" s="69">
        <v>6</v>
      </c>
      <c r="G4" s="69">
        <v>7</v>
      </c>
      <c r="H4" s="70">
        <v>8</v>
      </c>
      <c r="I4" s="71" t="s">
        <v>153</v>
      </c>
    </row>
    <row r="5" spans="1:9" ht="33.75" customHeight="1" thickBot="1">
      <c r="A5" s="29" t="s">
        <v>3</v>
      </c>
      <c r="B5" s="130" t="s">
        <v>88</v>
      </c>
      <c r="C5" s="117"/>
      <c r="D5" s="180">
        <f>SUM(D6:D7)</f>
        <v>0</v>
      </c>
      <c r="E5" s="181"/>
      <c r="F5" s="182">
        <f>SUM(F6:F7)</f>
        <v>0</v>
      </c>
      <c r="G5" s="182">
        <f>SUM(G6:G7)</f>
        <v>0</v>
      </c>
      <c r="H5" s="183">
        <f>SUM(H6:H7)</f>
        <v>0</v>
      </c>
      <c r="I5" s="184">
        <f>SUM(D5:H5)</f>
        <v>0</v>
      </c>
    </row>
    <row r="6" spans="1:9" ht="21" customHeight="1">
      <c r="A6" s="18" t="s">
        <v>4</v>
      </c>
      <c r="B6" s="131"/>
      <c r="C6" s="119"/>
      <c r="D6" s="118"/>
      <c r="E6" s="97"/>
      <c r="F6" s="94"/>
      <c r="G6" s="94"/>
      <c r="H6" s="96"/>
      <c r="I6" s="185">
        <f aca="true" t="shared" si="0" ref="I6:I15">SUM(D6:H6)</f>
        <v>0</v>
      </c>
    </row>
    <row r="7" spans="1:9" ht="21" customHeight="1" thickBot="1">
      <c r="A7" s="18" t="s">
        <v>6</v>
      </c>
      <c r="B7" s="131" t="s">
        <v>89</v>
      </c>
      <c r="C7" s="119"/>
      <c r="D7" s="118"/>
      <c r="E7" s="97"/>
      <c r="F7" s="94"/>
      <c r="G7" s="94"/>
      <c r="H7" s="96"/>
      <c r="I7" s="185">
        <f t="shared" si="0"/>
        <v>0</v>
      </c>
    </row>
    <row r="8" spans="1:9" ht="36" customHeight="1" thickBot="1">
      <c r="A8" s="29" t="s">
        <v>7</v>
      </c>
      <c r="B8" s="132" t="s">
        <v>90</v>
      </c>
      <c r="C8" s="117"/>
      <c r="D8" s="180">
        <f>SUM(D9:D10)</f>
        <v>0</v>
      </c>
      <c r="E8" s="181">
        <v>1492</v>
      </c>
      <c r="F8" s="182">
        <v>1442</v>
      </c>
      <c r="G8" s="182">
        <f>SUM(G9:G10)</f>
        <v>1392</v>
      </c>
      <c r="H8" s="183">
        <v>16340</v>
      </c>
      <c r="I8" s="184">
        <v>20666</v>
      </c>
    </row>
    <row r="9" spans="1:9" ht="21" customHeight="1">
      <c r="A9" s="18" t="s">
        <v>8</v>
      </c>
      <c r="B9" s="131" t="s">
        <v>342</v>
      </c>
      <c r="C9" s="119">
        <v>2006</v>
      </c>
      <c r="D9" s="118"/>
      <c r="E9" s="97">
        <v>992</v>
      </c>
      <c r="F9" s="94">
        <v>992</v>
      </c>
      <c r="G9" s="94">
        <v>992</v>
      </c>
      <c r="H9" s="96">
        <v>12340</v>
      </c>
      <c r="I9" s="185">
        <f t="shared" si="0"/>
        <v>15316</v>
      </c>
    </row>
    <row r="10" spans="1:9" ht="18" customHeight="1" thickBot="1">
      <c r="A10" s="18" t="s">
        <v>9</v>
      </c>
      <c r="B10" s="133" t="s">
        <v>343</v>
      </c>
      <c r="C10" s="119"/>
      <c r="D10" s="118"/>
      <c r="E10" s="97">
        <v>500</v>
      </c>
      <c r="F10" s="94">
        <v>450</v>
      </c>
      <c r="G10" s="94">
        <v>400</v>
      </c>
      <c r="H10" s="96">
        <v>4000</v>
      </c>
      <c r="I10" s="185">
        <f t="shared" si="0"/>
        <v>5350</v>
      </c>
    </row>
    <row r="11" spans="1:9" ht="21" customHeight="1" thickBot="1">
      <c r="A11" s="29" t="s">
        <v>10</v>
      </c>
      <c r="B11" s="132" t="s">
        <v>91</v>
      </c>
      <c r="C11" s="117"/>
      <c r="D11" s="180">
        <f>SUM(D12:D12)</f>
        <v>0</v>
      </c>
      <c r="E11" s="181">
        <f>SUM(E12:E12)</f>
        <v>0</v>
      </c>
      <c r="F11" s="182">
        <f>SUM(F12:F12)</f>
        <v>0</v>
      </c>
      <c r="G11" s="182">
        <f>SUM(G12:G12)</f>
        <v>0</v>
      </c>
      <c r="H11" s="183">
        <f>SUM(H12:H12)</f>
        <v>0</v>
      </c>
      <c r="I11" s="184">
        <f t="shared" si="0"/>
        <v>0</v>
      </c>
    </row>
    <row r="12" spans="1:9" ht="21" customHeight="1" thickBot="1">
      <c r="A12" s="18" t="s">
        <v>11</v>
      </c>
      <c r="B12" s="131" t="s">
        <v>89</v>
      </c>
      <c r="C12" s="119"/>
      <c r="D12" s="118"/>
      <c r="E12" s="97"/>
      <c r="F12" s="94"/>
      <c r="G12" s="94"/>
      <c r="H12" s="96"/>
      <c r="I12" s="185">
        <f t="shared" si="0"/>
        <v>0</v>
      </c>
    </row>
    <row r="13" spans="1:9" ht="21" customHeight="1" thickBot="1">
      <c r="A13" s="29" t="s">
        <v>12</v>
      </c>
      <c r="B13" s="132" t="s">
        <v>92</v>
      </c>
      <c r="C13" s="117"/>
      <c r="D13" s="180">
        <f>SUM(D14:D14)</f>
        <v>0</v>
      </c>
      <c r="E13" s="181">
        <f>SUM(E14:E14)</f>
        <v>0</v>
      </c>
      <c r="F13" s="182">
        <f>SUM(F14:F14)</f>
        <v>0</v>
      </c>
      <c r="G13" s="182">
        <f>SUM(G14:G14)</f>
        <v>0</v>
      </c>
      <c r="H13" s="183">
        <f>SUM(H14:H14)</f>
        <v>0</v>
      </c>
      <c r="I13" s="184">
        <f t="shared" si="0"/>
        <v>0</v>
      </c>
    </row>
    <row r="14" spans="1:9" ht="21" customHeight="1" thickBot="1">
      <c r="A14" s="18" t="s">
        <v>13</v>
      </c>
      <c r="B14" s="131"/>
      <c r="C14" s="119"/>
      <c r="D14" s="118"/>
      <c r="E14" s="97"/>
      <c r="F14" s="94"/>
      <c r="G14" s="94"/>
      <c r="H14" s="96"/>
      <c r="I14" s="185">
        <f t="shared" si="0"/>
        <v>0</v>
      </c>
    </row>
    <row r="15" spans="1:9" ht="21" customHeight="1" thickBot="1">
      <c r="A15" s="29" t="s">
        <v>14</v>
      </c>
      <c r="B15" s="130" t="s">
        <v>93</v>
      </c>
      <c r="C15" s="120"/>
      <c r="D15" s="180">
        <f>D5+D8+D11+D13</f>
        <v>0</v>
      </c>
      <c r="E15" s="181">
        <f>E5+E8+E11+E13</f>
        <v>1492</v>
      </c>
      <c r="F15" s="182">
        <f>F5+F8+F11+F13</f>
        <v>1442</v>
      </c>
      <c r="G15" s="182">
        <f>G5+G8+G11+G13</f>
        <v>1392</v>
      </c>
      <c r="H15" s="183">
        <f>H5+H8+H11+H13</f>
        <v>16340</v>
      </c>
      <c r="I15" s="184">
        <f t="shared" si="0"/>
        <v>20666</v>
      </c>
    </row>
  </sheetData>
  <sheetProtection/>
  <mergeCells count="6">
    <mergeCell ref="I2:I3"/>
    <mergeCell ref="E2:H2"/>
    <mergeCell ref="A2:A3"/>
    <mergeCell ref="B2:B3"/>
    <mergeCell ref="C2:C3"/>
    <mergeCell ref="D2:D3"/>
  </mergeCells>
  <printOptions horizontalCentered="1"/>
  <pageMargins left="0.82" right="0.62" top="1.38" bottom="0.984251968503937" header="0.87" footer="0.5118110236220472"/>
  <pageSetup horizontalDpi="300" verticalDpi="300" orientation="landscape" paperSize="9" r:id="rId1"/>
  <headerFooter alignWithMargins="0">
    <oddHeader>&amp;C&amp;"Times New Roman CE,Félkövér"&amp;14Többéves kihatással járó döntésekből származó kötelezettségek
célok szerint, évenkénti bontásban&amp;R&amp;"Times New Roman CE,Félkövér dőlt"&amp;12 8. számú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5"/>
  <sheetViews>
    <sheetView zoomScale="90" zoomScaleNormal="90" zoomScalePageLayoutView="0" workbookViewId="0" topLeftCell="B4">
      <selection activeCell="B9" sqref="B9"/>
    </sheetView>
  </sheetViews>
  <sheetFormatPr defaultColWidth="9.00390625" defaultRowHeight="12.75"/>
  <cols>
    <col min="1" max="1" width="6.875" style="15" customWidth="1"/>
    <col min="2" max="2" width="43.50390625" style="10" customWidth="1"/>
    <col min="3" max="4" width="12.875" style="10" customWidth="1"/>
    <col min="5" max="5" width="14.625" style="10" customWidth="1"/>
    <col min="6" max="6" width="13.50390625" style="10" customWidth="1"/>
    <col min="7" max="7" width="13.875" style="10" customWidth="1"/>
    <col min="8" max="8" width="15.375" style="10" customWidth="1"/>
    <col min="9" max="16384" width="9.375" style="10" customWidth="1"/>
  </cols>
  <sheetData>
    <row r="1" ht="14.25" thickBot="1">
      <c r="H1" s="83" t="s">
        <v>67</v>
      </c>
    </row>
    <row r="2" spans="1:8" s="12" customFormat="1" ht="26.25" customHeight="1">
      <c r="A2" s="537" t="s">
        <v>87</v>
      </c>
      <c r="B2" s="539" t="s">
        <v>95</v>
      </c>
      <c r="C2" s="537" t="s">
        <v>155</v>
      </c>
      <c r="D2" s="537" t="s">
        <v>154</v>
      </c>
      <c r="E2" s="270" t="s">
        <v>94</v>
      </c>
      <c r="F2" s="134"/>
      <c r="G2" s="134"/>
      <c r="H2" s="135"/>
    </row>
    <row r="3" spans="1:8" s="13" customFormat="1" ht="32.25" customHeight="1" thickBot="1">
      <c r="A3" s="538"/>
      <c r="B3" s="540"/>
      <c r="C3" s="540"/>
      <c r="D3" s="538"/>
      <c r="E3" s="136" t="s">
        <v>289</v>
      </c>
      <c r="F3" s="137" t="s">
        <v>290</v>
      </c>
      <c r="G3" s="137" t="s">
        <v>340</v>
      </c>
      <c r="H3" s="138" t="s">
        <v>344</v>
      </c>
    </row>
    <row r="4" spans="1:8" s="14" customFormat="1" ht="18" customHeight="1" thickBot="1">
      <c r="A4" s="121">
        <v>1</v>
      </c>
      <c r="B4" s="122">
        <v>2</v>
      </c>
      <c r="C4" s="122">
        <v>3</v>
      </c>
      <c r="D4" s="123">
        <v>4</v>
      </c>
      <c r="E4" s="121">
        <v>5</v>
      </c>
      <c r="F4" s="123">
        <v>6</v>
      </c>
      <c r="G4" s="123">
        <v>7</v>
      </c>
      <c r="H4" s="124">
        <v>8</v>
      </c>
    </row>
    <row r="5" spans="1:8" ht="18" customHeight="1" thickBot="1">
      <c r="A5" s="125" t="s">
        <v>3</v>
      </c>
      <c r="B5" s="130" t="s">
        <v>96</v>
      </c>
      <c r="C5" s="126"/>
      <c r="D5" s="127"/>
      <c r="E5" s="275">
        <f>SUM(E6:E9)</f>
        <v>0</v>
      </c>
      <c r="F5" s="171">
        <f>SUM(F6:F9)</f>
        <v>0</v>
      </c>
      <c r="G5" s="171">
        <f>SUM(G6:G9)</f>
        <v>0</v>
      </c>
      <c r="H5" s="172">
        <f>SUM(H6:H9)</f>
        <v>0</v>
      </c>
    </row>
    <row r="6" spans="1:8" ht="18" customHeight="1">
      <c r="A6" s="128" t="s">
        <v>4</v>
      </c>
      <c r="B6" s="131" t="s">
        <v>317</v>
      </c>
      <c r="C6" s="129"/>
      <c r="D6" s="119"/>
      <c r="E6" s="97"/>
      <c r="F6" s="94"/>
      <c r="G6" s="94"/>
      <c r="H6" s="96"/>
    </row>
    <row r="7" spans="1:8" ht="18" customHeight="1">
      <c r="A7" s="128" t="s">
        <v>6</v>
      </c>
      <c r="B7" s="131" t="s">
        <v>318</v>
      </c>
      <c r="C7" s="129"/>
      <c r="D7" s="119"/>
      <c r="E7" s="97"/>
      <c r="F7" s="94"/>
      <c r="G7" s="94"/>
      <c r="H7" s="96"/>
    </row>
    <row r="8" spans="1:8" ht="18" customHeight="1">
      <c r="A8" s="128" t="s">
        <v>7</v>
      </c>
      <c r="B8" s="131" t="s">
        <v>89</v>
      </c>
      <c r="C8" s="129"/>
      <c r="D8" s="119"/>
      <c r="E8" s="97"/>
      <c r="F8" s="94"/>
      <c r="G8" s="94"/>
      <c r="H8" s="96"/>
    </row>
    <row r="9" spans="1:8" ht="18" customHeight="1" thickBot="1">
      <c r="A9" s="128" t="s">
        <v>8</v>
      </c>
      <c r="B9" s="131" t="s">
        <v>89</v>
      </c>
      <c r="C9" s="129"/>
      <c r="D9" s="119"/>
      <c r="E9" s="97"/>
      <c r="F9" s="94"/>
      <c r="G9" s="94"/>
      <c r="H9" s="96"/>
    </row>
    <row r="10" spans="1:8" ht="18" customHeight="1" thickBot="1">
      <c r="A10" s="125" t="s">
        <v>9</v>
      </c>
      <c r="B10" s="130" t="s">
        <v>97</v>
      </c>
      <c r="C10" s="126"/>
      <c r="D10" s="127"/>
      <c r="E10" s="275">
        <f>SUM(E11:E14)</f>
        <v>15316</v>
      </c>
      <c r="F10" s="211">
        <f>SUM(F11:F14)</f>
        <v>14324</v>
      </c>
      <c r="G10" s="211">
        <f>SUM(G11:G14)</f>
        <v>13332</v>
      </c>
      <c r="H10" s="178">
        <f>SUM(H11:H14)</f>
        <v>12340</v>
      </c>
    </row>
    <row r="11" spans="1:8" ht="18" customHeight="1">
      <c r="A11" s="128" t="s">
        <v>10</v>
      </c>
      <c r="B11" s="131" t="s">
        <v>316</v>
      </c>
      <c r="C11" s="129">
        <v>2006</v>
      </c>
      <c r="D11" s="119">
        <v>2025</v>
      </c>
      <c r="E11" s="97">
        <v>15316</v>
      </c>
      <c r="F11" s="94">
        <v>14324</v>
      </c>
      <c r="G11" s="94">
        <v>13332</v>
      </c>
      <c r="H11" s="96">
        <v>12340</v>
      </c>
    </row>
    <row r="12" spans="1:8" ht="18" customHeight="1">
      <c r="A12" s="128" t="s">
        <v>11</v>
      </c>
      <c r="B12" s="131" t="s">
        <v>89</v>
      </c>
      <c r="C12" s="129"/>
      <c r="D12" s="119"/>
      <c r="E12" s="97"/>
      <c r="F12" s="94"/>
      <c r="G12" s="94"/>
      <c r="H12" s="96"/>
    </row>
    <row r="13" spans="1:8" ht="18" customHeight="1">
      <c r="A13" s="128" t="s">
        <v>12</v>
      </c>
      <c r="B13" s="131" t="s">
        <v>89</v>
      </c>
      <c r="C13" s="129"/>
      <c r="D13" s="119"/>
      <c r="E13" s="97"/>
      <c r="F13" s="94"/>
      <c r="G13" s="94"/>
      <c r="H13" s="96"/>
    </row>
    <row r="14" spans="1:8" ht="18" customHeight="1" thickBot="1">
      <c r="A14" s="128" t="s">
        <v>13</v>
      </c>
      <c r="B14" s="131" t="s">
        <v>89</v>
      </c>
      <c r="C14" s="129"/>
      <c r="D14" s="119"/>
      <c r="E14" s="97"/>
      <c r="F14" s="94"/>
      <c r="G14" s="94"/>
      <c r="H14" s="96"/>
    </row>
    <row r="15" spans="1:8" ht="18" customHeight="1" thickBot="1">
      <c r="A15" s="125" t="s">
        <v>14</v>
      </c>
      <c r="B15" s="130" t="s">
        <v>98</v>
      </c>
      <c r="C15" s="126"/>
      <c r="D15" s="127"/>
      <c r="E15" s="213">
        <f>E5+E10</f>
        <v>15316</v>
      </c>
      <c r="F15" s="171">
        <f>F5+F10</f>
        <v>14324</v>
      </c>
      <c r="G15" s="171">
        <f>G5+G10</f>
        <v>13332</v>
      </c>
      <c r="H15" s="172">
        <f>H5+H10</f>
        <v>12340</v>
      </c>
    </row>
  </sheetData>
  <sheetProtection/>
  <mergeCells count="4">
    <mergeCell ref="A2:A3"/>
    <mergeCell ref="B2:B3"/>
    <mergeCell ref="C2:C3"/>
    <mergeCell ref="D2:D3"/>
  </mergeCells>
  <printOptions horizontalCentered="1"/>
  <pageMargins left="0.984251968503937" right="0.69" top="1.54" bottom="0.69" header="0.75" footer="0.5118110236220472"/>
  <pageSetup horizontalDpi="300" verticalDpi="300" orientation="landscape" paperSize="9" scale="105" r:id="rId1"/>
  <headerFooter alignWithMargins="0">
    <oddHeader>&amp;C&amp;"Times New Roman CE,Félkövér"&amp;14Az önkormányzat által felvett hitelállomány alakulása
 lejárat és eszközök szerinti bontásban&amp;R&amp;"Times New Roman CE,Félkövér dőlt"&amp;12 9..számú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0">
      <selection activeCell="B7" sqref="B7"/>
    </sheetView>
  </sheetViews>
  <sheetFormatPr defaultColWidth="9.00390625" defaultRowHeight="12.75"/>
  <cols>
    <col min="1" max="1" width="47.875" style="22" customWidth="1"/>
    <col min="2" max="2" width="30.50390625" style="1" customWidth="1"/>
    <col min="3" max="3" width="20.00390625" style="1" customWidth="1"/>
    <col min="4" max="4" width="19.00390625" style="1" customWidth="1"/>
    <col min="5" max="16384" width="9.375" style="1" customWidth="1"/>
  </cols>
  <sheetData>
    <row r="1" spans="1:2" s="10" customFormat="1" ht="24" customHeight="1" thickBot="1">
      <c r="A1" s="21"/>
      <c r="B1" s="85" t="s">
        <v>67</v>
      </c>
    </row>
    <row r="2" spans="1:2" s="23" customFormat="1" ht="22.5" customHeight="1" thickBot="1">
      <c r="A2" s="31" t="s">
        <v>84</v>
      </c>
      <c r="B2" s="32" t="s">
        <v>85</v>
      </c>
    </row>
    <row r="3" spans="1:2" ht="18" customHeight="1">
      <c r="A3" s="335" t="s">
        <v>291</v>
      </c>
      <c r="B3" s="93"/>
    </row>
    <row r="4" spans="1:2" ht="18" customHeight="1">
      <c r="A4" s="114" t="s">
        <v>319</v>
      </c>
      <c r="B4" s="96">
        <v>11040</v>
      </c>
    </row>
    <row r="5" spans="1:2" ht="18" customHeight="1">
      <c r="A5" s="114" t="s">
        <v>345</v>
      </c>
      <c r="B5" s="96" t="s">
        <v>346</v>
      </c>
    </row>
    <row r="6" spans="1:2" ht="18" customHeight="1">
      <c r="A6" s="114" t="s">
        <v>320</v>
      </c>
      <c r="B6" s="96">
        <v>5640</v>
      </c>
    </row>
    <row r="7" spans="1:2" ht="18" customHeight="1">
      <c r="A7" s="114" t="s">
        <v>347</v>
      </c>
      <c r="B7" s="96"/>
    </row>
    <row r="8" spans="1:2" ht="18" customHeight="1">
      <c r="A8" s="114" t="s">
        <v>321</v>
      </c>
      <c r="B8" s="96">
        <v>500</v>
      </c>
    </row>
    <row r="9" spans="1:2" ht="18" customHeight="1">
      <c r="A9" s="114" t="s">
        <v>322</v>
      </c>
      <c r="B9" s="96">
        <v>400</v>
      </c>
    </row>
    <row r="10" spans="1:2" ht="18" customHeight="1">
      <c r="A10" s="114" t="s">
        <v>292</v>
      </c>
      <c r="B10" s="96">
        <v>100</v>
      </c>
    </row>
    <row r="11" spans="1:2" ht="18" customHeight="1">
      <c r="A11" s="114"/>
      <c r="B11" s="96"/>
    </row>
    <row r="12" spans="1:2" ht="18" customHeight="1">
      <c r="A12" s="114"/>
      <c r="B12" s="96"/>
    </row>
    <row r="13" spans="1:2" ht="18" customHeight="1">
      <c r="A13" s="336" t="s">
        <v>293</v>
      </c>
      <c r="B13" s="96"/>
    </row>
    <row r="14" spans="1:2" ht="18" customHeight="1">
      <c r="A14" s="114" t="s">
        <v>323</v>
      </c>
      <c r="B14" s="96"/>
    </row>
    <row r="15" spans="1:2" ht="18" customHeight="1">
      <c r="A15" s="115" t="s">
        <v>287</v>
      </c>
      <c r="B15" s="96">
        <v>600</v>
      </c>
    </row>
    <row r="16" spans="1:2" ht="18" customHeight="1">
      <c r="A16" s="115" t="s">
        <v>324</v>
      </c>
      <c r="B16" s="96">
        <v>350</v>
      </c>
    </row>
    <row r="17" spans="1:2" ht="18" customHeight="1">
      <c r="A17" s="115" t="s">
        <v>331</v>
      </c>
      <c r="B17" s="96">
        <v>500</v>
      </c>
    </row>
    <row r="18" spans="1:2" ht="18" customHeight="1">
      <c r="A18" s="115" t="s">
        <v>348</v>
      </c>
      <c r="B18" s="96">
        <v>1900</v>
      </c>
    </row>
    <row r="19" spans="1:2" ht="18" customHeight="1">
      <c r="A19" s="115"/>
      <c r="B19" s="96"/>
    </row>
    <row r="20" spans="1:2" ht="18" customHeight="1">
      <c r="A20" s="115"/>
      <c r="B20" s="96"/>
    </row>
    <row r="21" spans="1:2" ht="18" customHeight="1">
      <c r="A21" s="115"/>
      <c r="B21" s="96"/>
    </row>
    <row r="22" spans="1:2" ht="18" customHeight="1">
      <c r="A22" s="115"/>
      <c r="B22" s="96"/>
    </row>
    <row r="23" spans="1:2" ht="18" customHeight="1">
      <c r="A23" s="115"/>
      <c r="B23" s="96"/>
    </row>
    <row r="24" spans="1:2" ht="18" customHeight="1">
      <c r="A24" s="115"/>
      <c r="B24" s="96"/>
    </row>
    <row r="25" spans="1:2" ht="18" customHeight="1">
      <c r="A25" s="115"/>
      <c r="B25" s="96"/>
    </row>
    <row r="26" spans="1:2" ht="18" customHeight="1">
      <c r="A26" s="115"/>
      <c r="B26" s="96"/>
    </row>
    <row r="27" spans="1:2" ht="18" customHeight="1">
      <c r="A27" s="114"/>
      <c r="B27" s="96"/>
    </row>
    <row r="28" spans="1:2" ht="18" customHeight="1">
      <c r="A28" s="114"/>
      <c r="B28" s="96"/>
    </row>
    <row r="29" spans="1:2" ht="18" customHeight="1">
      <c r="A29" s="116"/>
      <c r="B29" s="96"/>
    </row>
    <row r="30" spans="1:2" ht="18" customHeight="1" thickBot="1">
      <c r="A30" s="269"/>
      <c r="B30" s="101"/>
    </row>
    <row r="31" spans="1:2" ht="18" customHeight="1" thickBot="1">
      <c r="A31" s="216" t="s">
        <v>75</v>
      </c>
      <c r="B31" s="172">
        <f>SUM(B3:B30)</f>
        <v>21030</v>
      </c>
    </row>
  </sheetData>
  <sheetProtection/>
  <printOptions horizontalCentered="1"/>
  <pageMargins left="1.1811023622047245" right="0.984251968503937" top="1.38" bottom="1.08" header="0.58" footer="0.9055118110236221"/>
  <pageSetup horizontalDpi="300" verticalDpi="300" orientation="portrait" paperSize="9" r:id="rId1"/>
  <headerFooter alignWithMargins="0">
    <oddHeader>&amp;C&amp;"Times New Roman CE,Félkövér"&amp;14
Fácánkert Község Önkormányzata által
 átadott pénzeszközök, támogatásértékű kiadások&amp;R&amp;"Times New Roman CE,Félkövér dőlt"10. számú melléklet&amp;"Times New Roman CE,Dőlt"&amp;12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6.50390625" style="2" customWidth="1"/>
    <col min="2" max="2" width="30.50390625" style="1" customWidth="1"/>
    <col min="3" max="3" width="20.00390625" style="1" customWidth="1"/>
    <col min="4" max="4" width="19.00390625" style="1" customWidth="1"/>
    <col min="5" max="16384" width="9.375" style="1" customWidth="1"/>
  </cols>
  <sheetData>
    <row r="1" spans="1:4" s="25" customFormat="1" ht="15.75" thickBot="1">
      <c r="A1" s="24"/>
      <c r="D1" s="26" t="s">
        <v>67</v>
      </c>
    </row>
    <row r="2" spans="1:4" s="3" customFormat="1" ht="48" customHeight="1" thickBot="1">
      <c r="A2" s="31" t="s">
        <v>1</v>
      </c>
      <c r="B2" s="9" t="s">
        <v>2</v>
      </c>
      <c r="C2" s="9" t="s">
        <v>99</v>
      </c>
      <c r="D2" s="32" t="s">
        <v>100</v>
      </c>
    </row>
    <row r="3" spans="1:4" s="3" customFormat="1" ht="18" customHeight="1" thickBot="1">
      <c r="A3" s="139">
        <v>1</v>
      </c>
      <c r="B3" s="140">
        <v>2</v>
      </c>
      <c r="C3" s="140">
        <v>3</v>
      </c>
      <c r="D3" s="141">
        <v>4</v>
      </c>
    </row>
    <row r="4" spans="1:4" ht="18" customHeight="1">
      <c r="A4" s="33" t="s">
        <v>3</v>
      </c>
      <c r="B4" s="142" t="s">
        <v>294</v>
      </c>
      <c r="C4" s="91">
        <v>7426</v>
      </c>
      <c r="D4" s="93">
        <v>251</v>
      </c>
    </row>
    <row r="5" spans="1:4" ht="18" customHeight="1">
      <c r="A5" s="34" t="s">
        <v>4</v>
      </c>
      <c r="B5" s="143" t="s">
        <v>295</v>
      </c>
      <c r="C5" s="94">
        <v>315</v>
      </c>
      <c r="D5" s="96">
        <v>15</v>
      </c>
    </row>
    <row r="6" spans="1:4" ht="18" customHeight="1">
      <c r="A6" s="34" t="s">
        <v>6</v>
      </c>
      <c r="B6" s="143" t="s">
        <v>364</v>
      </c>
      <c r="C6" s="94">
        <v>200</v>
      </c>
      <c r="D6" s="96">
        <v>200</v>
      </c>
    </row>
    <row r="7" spans="1:4" ht="18" customHeight="1">
      <c r="A7" s="34" t="s">
        <v>7</v>
      </c>
      <c r="B7" s="143" t="s">
        <v>365</v>
      </c>
      <c r="C7" s="94">
        <v>500</v>
      </c>
      <c r="D7" s="96">
        <v>500</v>
      </c>
    </row>
    <row r="8" spans="1:4" ht="18" customHeight="1">
      <c r="A8" s="34" t="s">
        <v>8</v>
      </c>
      <c r="B8" s="143" t="s">
        <v>351</v>
      </c>
      <c r="C8" s="94"/>
      <c r="D8" s="96">
        <v>40</v>
      </c>
    </row>
    <row r="9" spans="1:4" ht="18" customHeight="1">
      <c r="A9" s="34" t="s">
        <v>10</v>
      </c>
      <c r="B9" s="143"/>
      <c r="C9" s="94"/>
      <c r="D9" s="96"/>
    </row>
    <row r="10" spans="1:4" ht="18" customHeight="1">
      <c r="A10" s="34" t="s">
        <v>11</v>
      </c>
      <c r="B10" s="143"/>
      <c r="C10" s="94"/>
      <c r="D10" s="96"/>
    </row>
    <row r="11" spans="1:4" ht="18" customHeight="1">
      <c r="A11" s="34" t="s">
        <v>13</v>
      </c>
      <c r="B11" s="143"/>
      <c r="C11" s="94"/>
      <c r="D11" s="96"/>
    </row>
    <row r="12" spans="1:4" ht="18" customHeight="1">
      <c r="A12" s="34" t="s">
        <v>14</v>
      </c>
      <c r="B12" s="143"/>
      <c r="C12" s="94"/>
      <c r="D12" s="96"/>
    </row>
    <row r="13" spans="1:4" ht="18" customHeight="1">
      <c r="A13" s="34" t="s">
        <v>15</v>
      </c>
      <c r="B13" s="143"/>
      <c r="C13" s="94"/>
      <c r="D13" s="96"/>
    </row>
    <row r="14" spans="1:4" ht="18" customHeight="1">
      <c r="A14" s="34" t="s">
        <v>16</v>
      </c>
      <c r="B14" s="143"/>
      <c r="C14" s="94"/>
      <c r="D14" s="96"/>
    </row>
    <row r="15" spans="1:4" ht="18" customHeight="1">
      <c r="A15" s="34" t="s">
        <v>17</v>
      </c>
      <c r="B15" s="143"/>
      <c r="C15" s="94"/>
      <c r="D15" s="96"/>
    </row>
    <row r="16" spans="1:4" ht="18" customHeight="1">
      <c r="A16" s="34" t="s">
        <v>18</v>
      </c>
      <c r="B16" s="143"/>
      <c r="C16" s="94"/>
      <c r="D16" s="96"/>
    </row>
    <row r="17" spans="1:4" ht="18" customHeight="1">
      <c r="A17" s="34" t="s">
        <v>19</v>
      </c>
      <c r="B17" s="143"/>
      <c r="C17" s="94"/>
      <c r="D17" s="96"/>
    </row>
    <row r="18" spans="1:4" ht="18" customHeight="1">
      <c r="A18" s="34" t="s">
        <v>20</v>
      </c>
      <c r="B18" s="143"/>
      <c r="C18" s="94"/>
      <c r="D18" s="96"/>
    </row>
    <row r="19" spans="1:4" ht="18" customHeight="1">
      <c r="A19" s="34" t="s">
        <v>21</v>
      </c>
      <c r="B19" s="143"/>
      <c r="C19" s="94"/>
      <c r="D19" s="96"/>
    </row>
    <row r="20" spans="1:4" ht="18" customHeight="1">
      <c r="A20" s="34" t="s">
        <v>22</v>
      </c>
      <c r="B20" s="143"/>
      <c r="C20" s="94"/>
      <c r="D20" s="96"/>
    </row>
    <row r="21" spans="1:4" ht="18" customHeight="1">
      <c r="A21" s="34" t="s">
        <v>23</v>
      </c>
      <c r="B21" s="143"/>
      <c r="C21" s="94"/>
      <c r="D21" s="96"/>
    </row>
    <row r="22" spans="1:4" ht="18" customHeight="1">
      <c r="A22" s="34" t="s">
        <v>24</v>
      </c>
      <c r="B22" s="143"/>
      <c r="C22" s="94"/>
      <c r="D22" s="96"/>
    </row>
    <row r="23" spans="1:4" ht="18" customHeight="1">
      <c r="A23" s="34" t="s">
        <v>25</v>
      </c>
      <c r="B23" s="143"/>
      <c r="C23" s="94"/>
      <c r="D23" s="96"/>
    </row>
    <row r="24" spans="1:4" ht="18" customHeight="1">
      <c r="A24" s="34" t="s">
        <v>26</v>
      </c>
      <c r="B24" s="143"/>
      <c r="C24" s="94"/>
      <c r="D24" s="96"/>
    </row>
    <row r="25" spans="1:4" ht="18" customHeight="1">
      <c r="A25" s="34" t="s">
        <v>27</v>
      </c>
      <c r="B25" s="143"/>
      <c r="C25" s="94"/>
      <c r="D25" s="96"/>
    </row>
    <row r="26" spans="1:4" ht="18" customHeight="1">
      <c r="A26" s="34" t="s">
        <v>28</v>
      </c>
      <c r="B26" s="143"/>
      <c r="C26" s="94"/>
      <c r="D26" s="96"/>
    </row>
    <row r="27" spans="1:4" ht="18" customHeight="1">
      <c r="A27" s="34" t="s">
        <v>29</v>
      </c>
      <c r="B27" s="143"/>
      <c r="C27" s="94"/>
      <c r="D27" s="96"/>
    </row>
    <row r="28" spans="1:4" ht="18" customHeight="1">
      <c r="A28" s="34" t="s">
        <v>30</v>
      </c>
      <c r="B28" s="143"/>
      <c r="C28" s="94"/>
      <c r="D28" s="96"/>
    </row>
    <row r="29" spans="1:4" ht="18" customHeight="1" thickBot="1">
      <c r="A29" s="35" t="s">
        <v>31</v>
      </c>
      <c r="B29" s="144"/>
      <c r="C29" s="145"/>
      <c r="D29" s="146"/>
    </row>
    <row r="30" spans="1:4" ht="18" customHeight="1" thickBot="1">
      <c r="A30" s="217" t="s">
        <v>32</v>
      </c>
      <c r="B30" s="218" t="s">
        <v>47</v>
      </c>
      <c r="C30" s="190">
        <f>SUM(C4:C29)</f>
        <v>8441</v>
      </c>
      <c r="D30" s="191">
        <f>SUM(D4:D29)</f>
        <v>1006</v>
      </c>
    </row>
  </sheetData>
  <sheetProtection/>
  <printOptions horizontalCentered="1"/>
  <pageMargins left="1.1811023622047245" right="0.72" top="1.94" bottom="0.984251968503937" header="0.7874015748031497" footer="0.9055118110236221"/>
  <pageSetup horizontalDpi="300" verticalDpi="300" orientation="portrait" paperSize="9" scale="105" r:id="rId1"/>
  <headerFooter alignWithMargins="0">
    <oddHeader>&amp;C&amp;"Times New Roman CE,Félkövér"&amp;14
Az önkormányzat által adott közvetett támogatások
(kedvezmények)
&amp;R&amp;"Times New Roman CE,Dőlt"&amp;12 &amp;"Times New Roman CE,Félkövér dőlt"11. sz. melléklet&amp;"Times New Roman CE,Dőlt"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34">
      <selection activeCell="B45" sqref="B45"/>
    </sheetView>
  </sheetViews>
  <sheetFormatPr defaultColWidth="9.00390625" defaultRowHeight="12.75"/>
  <cols>
    <col min="1" max="1" width="43.625" style="0" customWidth="1"/>
    <col min="2" max="4" width="16.875" style="0" customWidth="1"/>
  </cols>
  <sheetData>
    <row r="1" spans="1:4" s="25" customFormat="1" ht="21.75" customHeight="1" thickBot="1">
      <c r="A1" s="24"/>
      <c r="D1" s="50" t="s">
        <v>67</v>
      </c>
    </row>
    <row r="2" spans="1:4" s="4" customFormat="1" ht="15" thickBot="1">
      <c r="A2" s="31" t="s">
        <v>68</v>
      </c>
      <c r="B2" s="9" t="s">
        <v>296</v>
      </c>
      <c r="C2" s="9" t="s">
        <v>350</v>
      </c>
      <c r="D2" s="32" t="s">
        <v>349</v>
      </c>
    </row>
    <row r="3" spans="1:4" s="6" customFormat="1" ht="15" thickBot="1">
      <c r="A3" s="147" t="s">
        <v>101</v>
      </c>
      <c r="B3" s="148"/>
      <c r="C3" s="148"/>
      <c r="D3" s="149"/>
    </row>
    <row r="4" spans="1:4" s="1" customFormat="1" ht="43.5" customHeight="1">
      <c r="A4" s="150" t="s">
        <v>102</v>
      </c>
      <c r="B4" s="91">
        <v>6612</v>
      </c>
      <c r="C4" s="91">
        <v>1603</v>
      </c>
      <c r="D4" s="93">
        <v>1699</v>
      </c>
    </row>
    <row r="5" spans="1:4" s="1" customFormat="1" ht="12.75">
      <c r="A5" s="151" t="s">
        <v>103</v>
      </c>
      <c r="B5" s="94">
        <v>37825</v>
      </c>
      <c r="C5" s="94"/>
      <c r="D5" s="96"/>
    </row>
    <row r="6" spans="1:4" s="1" customFormat="1" ht="24">
      <c r="A6" s="151" t="s">
        <v>104</v>
      </c>
      <c r="B6" s="94">
        <v>23009</v>
      </c>
      <c r="C6" s="94">
        <v>59143</v>
      </c>
      <c r="D6" s="96">
        <v>62692</v>
      </c>
    </row>
    <row r="7" spans="1:4" s="1" customFormat="1" ht="15.75" customHeight="1">
      <c r="A7" s="151" t="s">
        <v>298</v>
      </c>
      <c r="B7" s="94">
        <v>4924</v>
      </c>
      <c r="C7" s="94">
        <v>3617</v>
      </c>
      <c r="D7" s="96">
        <v>3834</v>
      </c>
    </row>
    <row r="8" spans="1:4" s="1" customFormat="1" ht="24">
      <c r="A8" s="151" t="s">
        <v>105</v>
      </c>
      <c r="B8" s="94">
        <v>45</v>
      </c>
      <c r="C8" s="94">
        <v>46</v>
      </c>
      <c r="D8" s="96">
        <v>49</v>
      </c>
    </row>
    <row r="9" spans="1:4" s="1" customFormat="1" ht="12.75">
      <c r="A9" s="151" t="s">
        <v>249</v>
      </c>
      <c r="B9" s="94">
        <v>8281</v>
      </c>
      <c r="C9" s="94">
        <v>1502</v>
      </c>
      <c r="D9" s="96">
        <v>1592</v>
      </c>
    </row>
    <row r="10" spans="1:4" s="1" customFormat="1" ht="12.75">
      <c r="A10" s="151" t="s">
        <v>250</v>
      </c>
      <c r="B10" s="94"/>
      <c r="C10" s="94"/>
      <c r="D10" s="96"/>
    </row>
    <row r="11" spans="1:4" s="1" customFormat="1" ht="24.75" thickBot="1">
      <c r="A11" s="152" t="s">
        <v>106</v>
      </c>
      <c r="B11" s="145">
        <v>6945</v>
      </c>
      <c r="C11" s="145"/>
      <c r="D11" s="146"/>
    </row>
    <row r="12" spans="1:4" s="7" customFormat="1" ht="15.75" thickBot="1">
      <c r="A12" s="186" t="s">
        <v>107</v>
      </c>
      <c r="B12" s="187">
        <f>SUM(B4:B11)</f>
        <v>87641</v>
      </c>
      <c r="C12" s="187">
        <f>SUM(C4:C11)</f>
        <v>65911</v>
      </c>
      <c r="D12" s="188">
        <f>SUM(D4:D11)</f>
        <v>69866</v>
      </c>
    </row>
    <row r="13" spans="1:4" s="1" customFormat="1" ht="12.75">
      <c r="A13" s="153" t="s">
        <v>108</v>
      </c>
      <c r="B13" s="162">
        <v>22646</v>
      </c>
      <c r="C13" s="162">
        <v>19982</v>
      </c>
      <c r="D13" s="66">
        <v>21181</v>
      </c>
    </row>
    <row r="14" spans="1:4" s="1" customFormat="1" ht="12.75">
      <c r="A14" s="154" t="s">
        <v>36</v>
      </c>
      <c r="B14" s="163">
        <v>5120</v>
      </c>
      <c r="C14" s="163">
        <v>5148</v>
      </c>
      <c r="D14" s="65">
        <v>5457</v>
      </c>
    </row>
    <row r="15" spans="1:4" s="1" customFormat="1" ht="36">
      <c r="A15" s="154" t="s">
        <v>109</v>
      </c>
      <c r="B15" s="163">
        <v>18631</v>
      </c>
      <c r="C15" s="163">
        <v>12761</v>
      </c>
      <c r="D15" s="65">
        <v>13527</v>
      </c>
    </row>
    <row r="16" spans="1:4" s="1" customFormat="1" ht="12.75">
      <c r="A16" s="154" t="s">
        <v>110</v>
      </c>
      <c r="B16" s="163">
        <v>20385</v>
      </c>
      <c r="C16" s="163">
        <v>20837</v>
      </c>
      <c r="D16" s="65">
        <v>22087</v>
      </c>
    </row>
    <row r="17" spans="1:4" s="1" customFormat="1" ht="15.75" customHeight="1">
      <c r="A17" s="154" t="s">
        <v>60</v>
      </c>
      <c r="B17" s="163">
        <v>7247</v>
      </c>
      <c r="C17" s="163">
        <v>6256</v>
      </c>
      <c r="D17" s="65">
        <v>6631</v>
      </c>
    </row>
    <row r="18" spans="1:4" s="1" customFormat="1" ht="15.75" customHeight="1">
      <c r="A18" s="154" t="s">
        <v>251</v>
      </c>
      <c r="B18" s="163">
        <v>895</v>
      </c>
      <c r="C18" s="163"/>
      <c r="D18" s="65"/>
    </row>
    <row r="19" spans="1:4" s="1" customFormat="1" ht="12.75">
      <c r="A19" s="154" t="s">
        <v>252</v>
      </c>
      <c r="B19" s="163"/>
      <c r="C19" s="163"/>
      <c r="D19" s="65"/>
    </row>
    <row r="20" spans="1:4" s="1" customFormat="1" ht="14.25" customHeight="1">
      <c r="A20" s="154" t="s">
        <v>39</v>
      </c>
      <c r="B20" s="163">
        <v>400</v>
      </c>
      <c r="C20" s="163">
        <v>412</v>
      </c>
      <c r="D20" s="65">
        <v>437</v>
      </c>
    </row>
    <row r="21" spans="1:4" s="1" customFormat="1" ht="14.25" customHeight="1">
      <c r="A21" s="276" t="s">
        <v>299</v>
      </c>
      <c r="B21" s="277"/>
      <c r="C21" s="277"/>
      <c r="D21" s="87"/>
    </row>
    <row r="22" spans="1:4" s="1" customFormat="1" ht="15.75" customHeight="1" thickBot="1">
      <c r="A22" s="155" t="s">
        <v>40</v>
      </c>
      <c r="B22" s="164">
        <v>514</v>
      </c>
      <c r="C22" s="164">
        <v>515</v>
      </c>
      <c r="D22" s="165">
        <v>546</v>
      </c>
    </row>
    <row r="23" spans="1:4" s="5" customFormat="1" ht="20.25" customHeight="1" thickBot="1">
      <c r="A23" s="189" t="s">
        <v>111</v>
      </c>
      <c r="B23" s="190">
        <f>SUM(B13:B22)</f>
        <v>75838</v>
      </c>
      <c r="C23" s="190">
        <f>SUM(C13:C22)</f>
        <v>65911</v>
      </c>
      <c r="D23" s="191">
        <f>SUM(D13:D22)</f>
        <v>69866</v>
      </c>
    </row>
    <row r="24" spans="1:4" ht="28.5" customHeight="1" thickBot="1">
      <c r="A24" s="72"/>
      <c r="B24" s="72"/>
      <c r="C24" s="72"/>
      <c r="D24" s="86" t="s">
        <v>67</v>
      </c>
    </row>
    <row r="25" spans="1:4" s="4" customFormat="1" ht="15" thickBot="1">
      <c r="A25" s="156" t="s">
        <v>68</v>
      </c>
      <c r="B25" s="9" t="s">
        <v>296</v>
      </c>
      <c r="C25" s="9" t="s">
        <v>297</v>
      </c>
      <c r="D25" s="32" t="s">
        <v>349</v>
      </c>
    </row>
    <row r="26" spans="1:4" s="6" customFormat="1" ht="15" thickBot="1">
      <c r="A26" s="157" t="s">
        <v>112</v>
      </c>
      <c r="B26" s="158"/>
      <c r="C26" s="158"/>
      <c r="D26" s="159"/>
    </row>
    <row r="27" spans="1:4" s="1" customFormat="1" ht="24">
      <c r="A27" s="160" t="s">
        <v>113</v>
      </c>
      <c r="B27" s="161">
        <v>2100</v>
      </c>
      <c r="C27" s="161">
        <v>2163</v>
      </c>
      <c r="D27" s="64">
        <v>2293</v>
      </c>
    </row>
    <row r="28" spans="1:4" s="1" customFormat="1" ht="12.75">
      <c r="A28" s="153" t="s">
        <v>55</v>
      </c>
      <c r="B28" s="162">
        <v>1676</v>
      </c>
      <c r="C28" s="162">
        <v>3095</v>
      </c>
      <c r="D28" s="66">
        <v>3281</v>
      </c>
    </row>
    <row r="29" spans="1:4" s="1" customFormat="1" ht="15" customHeight="1">
      <c r="A29" s="154" t="s">
        <v>114</v>
      </c>
      <c r="B29" s="163">
        <v>7730</v>
      </c>
      <c r="C29" s="163"/>
      <c r="D29" s="65"/>
    </row>
    <row r="30" spans="1:4" s="1" customFormat="1" ht="15" customHeight="1">
      <c r="A30" s="154" t="s">
        <v>115</v>
      </c>
      <c r="B30" s="163"/>
      <c r="C30" s="163"/>
      <c r="D30" s="65"/>
    </row>
    <row r="31" spans="1:4" s="1" customFormat="1" ht="24">
      <c r="A31" s="154" t="s">
        <v>116</v>
      </c>
      <c r="B31" s="163"/>
      <c r="C31" s="163"/>
      <c r="D31" s="65"/>
    </row>
    <row r="32" spans="1:4" s="1" customFormat="1" ht="24">
      <c r="A32" s="154" t="s">
        <v>117</v>
      </c>
      <c r="B32" s="163">
        <v>200</v>
      </c>
      <c r="C32" s="163">
        <v>200</v>
      </c>
      <c r="D32" s="65">
        <v>200</v>
      </c>
    </row>
    <row r="33" spans="1:4" s="1" customFormat="1" ht="12.75">
      <c r="A33" s="154" t="s">
        <v>253</v>
      </c>
      <c r="B33" s="163"/>
      <c r="C33" s="163">
        <v>2459</v>
      </c>
      <c r="D33" s="65">
        <v>2606</v>
      </c>
    </row>
    <row r="34" spans="1:4" s="1" customFormat="1" ht="12.75">
      <c r="A34" s="154" t="s">
        <v>254</v>
      </c>
      <c r="B34" s="163"/>
      <c r="C34" s="163"/>
      <c r="D34" s="65"/>
    </row>
    <row r="35" spans="1:4" s="1" customFormat="1" ht="24.75" thickBot="1">
      <c r="A35" s="155" t="s">
        <v>118</v>
      </c>
      <c r="B35" s="164"/>
      <c r="C35" s="164"/>
      <c r="D35" s="165"/>
    </row>
    <row r="36" spans="1:4" s="1" customFormat="1" ht="21" customHeight="1" thickBot="1">
      <c r="A36" s="186" t="s">
        <v>119</v>
      </c>
      <c r="B36" s="187">
        <f>SUM(B27:B35)</f>
        <v>11706</v>
      </c>
      <c r="C36" s="187">
        <f>SUM(C27:C35)</f>
        <v>7917</v>
      </c>
      <c r="D36" s="188">
        <f>SUM(D27:D35)</f>
        <v>8380</v>
      </c>
    </row>
    <row r="37" spans="1:4" s="1" customFormat="1" ht="15" customHeight="1">
      <c r="A37" s="153" t="s">
        <v>120</v>
      </c>
      <c r="B37" s="162">
        <v>4493</v>
      </c>
      <c r="C37" s="162">
        <v>3000</v>
      </c>
      <c r="D37" s="66">
        <v>4000</v>
      </c>
    </row>
    <row r="38" spans="1:4" s="1" customFormat="1" ht="15" customHeight="1">
      <c r="A38" s="154" t="s">
        <v>121</v>
      </c>
      <c r="B38" s="163">
        <v>8411</v>
      </c>
      <c r="C38" s="163">
        <v>3325</v>
      </c>
      <c r="D38" s="65">
        <v>2788</v>
      </c>
    </row>
    <row r="39" spans="1:4" s="1" customFormat="1" ht="24">
      <c r="A39" s="154" t="s">
        <v>171</v>
      </c>
      <c r="B39" s="163"/>
      <c r="C39" s="163"/>
      <c r="D39" s="65"/>
    </row>
    <row r="40" spans="1:4" s="1" customFormat="1" ht="15" customHeight="1">
      <c r="A40" s="154" t="s">
        <v>300</v>
      </c>
      <c r="B40" s="163">
        <v>7361</v>
      </c>
      <c r="C40" s="163"/>
      <c r="D40" s="65"/>
    </row>
    <row r="41" spans="1:4" s="1" customFormat="1" ht="15" customHeight="1">
      <c r="A41" s="154" t="s">
        <v>255</v>
      </c>
      <c r="B41" s="163">
        <v>200</v>
      </c>
      <c r="C41" s="163">
        <v>200</v>
      </c>
      <c r="D41" s="65">
        <v>200</v>
      </c>
    </row>
    <row r="42" spans="1:4" s="1" customFormat="1" ht="15" customHeight="1">
      <c r="A42" s="154" t="s">
        <v>256</v>
      </c>
      <c r="B42" s="163">
        <v>2544</v>
      </c>
      <c r="C42" s="163">
        <v>992</v>
      </c>
      <c r="D42" s="65">
        <v>992</v>
      </c>
    </row>
    <row r="43" spans="1:4" s="1" customFormat="1" ht="12.75">
      <c r="A43" s="154" t="s">
        <v>257</v>
      </c>
      <c r="B43" s="163">
        <v>500</v>
      </c>
      <c r="C43" s="163">
        <v>400</v>
      </c>
      <c r="D43" s="65">
        <v>400</v>
      </c>
    </row>
    <row r="44" spans="1:4" s="1" customFormat="1" ht="12.75">
      <c r="A44" s="276" t="s">
        <v>258</v>
      </c>
      <c r="B44" s="277"/>
      <c r="C44" s="277"/>
      <c r="D44" s="87"/>
    </row>
    <row r="45" spans="1:4" s="1" customFormat="1" ht="15" customHeight="1" thickBot="1">
      <c r="A45" s="155" t="s">
        <v>40</v>
      </c>
      <c r="B45" s="164"/>
      <c r="C45" s="164"/>
      <c r="D45" s="165"/>
    </row>
    <row r="46" spans="1:4" s="6" customFormat="1" ht="15" customHeight="1" thickBot="1">
      <c r="A46" s="186" t="s">
        <v>122</v>
      </c>
      <c r="B46" s="187">
        <v>23509</v>
      </c>
      <c r="C46" s="187">
        <f>SUM(C37:C45)</f>
        <v>7917</v>
      </c>
      <c r="D46" s="188">
        <f>SUM(D37:D45)</f>
        <v>8380</v>
      </c>
    </row>
    <row r="47" spans="1:4" s="8" customFormat="1" ht="15" customHeight="1" thickBot="1">
      <c r="A47" s="186" t="s">
        <v>123</v>
      </c>
      <c r="B47" s="187">
        <f>B12+B36</f>
        <v>99347</v>
      </c>
      <c r="C47" s="187">
        <f>C12+C36</f>
        <v>73828</v>
      </c>
      <c r="D47" s="188">
        <f>D12+D36</f>
        <v>78246</v>
      </c>
    </row>
    <row r="48" spans="1:4" s="8" customFormat="1" ht="15" customHeight="1" thickBot="1">
      <c r="A48" s="189" t="s">
        <v>124</v>
      </c>
      <c r="B48" s="190">
        <f>B23+B46</f>
        <v>99347</v>
      </c>
      <c r="C48" s="190">
        <f>C23+C46</f>
        <v>73828</v>
      </c>
      <c r="D48" s="191">
        <f>D23+D46</f>
        <v>78246</v>
      </c>
    </row>
  </sheetData>
  <sheetProtection/>
  <printOptions horizontalCentered="1"/>
  <pageMargins left="0.7874015748031497" right="0.5905511811023623" top="2.0866141732283467" bottom="0.984251968503937" header="0.7874015748031497" footer="0.9055118110236221"/>
  <pageSetup horizontalDpi="300" verticalDpi="300" orientation="portrait" paperSize="9" r:id="rId1"/>
  <headerFooter alignWithMargins="0">
    <oddHeader>&amp;C&amp;"Times New Roman CE,Félkövér"&amp;12
A működési és fejlesztési célú bevételek és kiadások 
2009/2010/2011. évi alakulását bemutató mérleg&amp;"Times New Roman CE,Normál"&amp;10
&amp;R&amp;"Times New Roman CE,Félkövér dőlt"&amp;12 12. sz. melléklet</oddHeader>
  </headerFooter>
  <rowBreaks count="1" manualBreakCount="1">
    <brk id="23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N23" sqref="N23"/>
    </sheetView>
  </sheetViews>
  <sheetFormatPr defaultColWidth="9.00390625" defaultRowHeight="12.75"/>
  <cols>
    <col min="1" max="1" width="6.375" style="37" customWidth="1"/>
    <col min="2" max="2" width="29.00390625" style="38" customWidth="1"/>
    <col min="3" max="4" width="9.00390625" style="38" customWidth="1"/>
    <col min="5" max="5" width="9.50390625" style="38" customWidth="1"/>
    <col min="6" max="6" width="8.875" style="38" customWidth="1"/>
    <col min="7" max="7" width="8.625" style="38" customWidth="1"/>
    <col min="8" max="8" width="8.875" style="38" customWidth="1"/>
    <col min="9" max="9" width="8.125" style="38" customWidth="1"/>
    <col min="10" max="14" width="9.50390625" style="38" customWidth="1"/>
    <col min="15" max="15" width="12.625" style="37" customWidth="1"/>
    <col min="16" max="16384" width="9.375" style="38" customWidth="1"/>
  </cols>
  <sheetData>
    <row r="1" spans="1:15" s="37" customFormat="1" ht="25.5" customHeight="1" thickBot="1">
      <c r="A1" s="73" t="s">
        <v>1</v>
      </c>
      <c r="B1" s="166" t="s">
        <v>68</v>
      </c>
      <c r="C1" s="74" t="s">
        <v>125</v>
      </c>
      <c r="D1" s="74" t="s">
        <v>126</v>
      </c>
      <c r="E1" s="74" t="s">
        <v>127</v>
      </c>
      <c r="F1" s="74" t="s">
        <v>128</v>
      </c>
      <c r="G1" s="74" t="s">
        <v>129</v>
      </c>
      <c r="H1" s="74" t="s">
        <v>130</v>
      </c>
      <c r="I1" s="74" t="s">
        <v>131</v>
      </c>
      <c r="J1" s="74" t="s">
        <v>132</v>
      </c>
      <c r="K1" s="74" t="s">
        <v>133</v>
      </c>
      <c r="L1" s="74" t="s">
        <v>134</v>
      </c>
      <c r="M1" s="74" t="s">
        <v>135</v>
      </c>
      <c r="N1" s="74" t="s">
        <v>136</v>
      </c>
      <c r="O1" s="75" t="s">
        <v>47</v>
      </c>
    </row>
    <row r="2" spans="1:15" s="51" customFormat="1" ht="15" customHeight="1" thickBot="1">
      <c r="A2" s="78" t="s">
        <v>3</v>
      </c>
      <c r="B2" s="280" t="s">
        <v>49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198"/>
    </row>
    <row r="3" spans="1:15" s="51" customFormat="1" ht="15" customHeight="1">
      <c r="A3" s="278" t="s">
        <v>4</v>
      </c>
      <c r="B3" s="281" t="s">
        <v>261</v>
      </c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1">
        <f aca="true" t="shared" si="0" ref="O3:O24">SUM(C3:N3)</f>
        <v>0</v>
      </c>
    </row>
    <row r="4" spans="1:15" s="52" customFormat="1" ht="13.5" customHeight="1">
      <c r="A4" s="77" t="s">
        <v>6</v>
      </c>
      <c r="B4" s="282" t="s">
        <v>157</v>
      </c>
      <c r="C4" s="167">
        <v>3450</v>
      </c>
      <c r="D4" s="167">
        <v>3600</v>
      </c>
      <c r="E4" s="167">
        <v>3250</v>
      </c>
      <c r="F4" s="167">
        <v>3100</v>
      </c>
      <c r="G4" s="167">
        <v>4570</v>
      </c>
      <c r="H4" s="167">
        <v>4660</v>
      </c>
      <c r="I4" s="167">
        <v>4084</v>
      </c>
      <c r="J4" s="167">
        <v>3470</v>
      </c>
      <c r="K4" s="167">
        <v>3400</v>
      </c>
      <c r="L4" s="167">
        <v>3600</v>
      </c>
      <c r="M4" s="167">
        <v>3400</v>
      </c>
      <c r="N4" s="167">
        <v>3853</v>
      </c>
      <c r="O4" s="194">
        <f t="shared" si="0"/>
        <v>44437</v>
      </c>
    </row>
    <row r="5" spans="1:15" s="52" customFormat="1" ht="13.5" customHeight="1">
      <c r="A5" s="278" t="s">
        <v>7</v>
      </c>
      <c r="B5" s="283" t="s">
        <v>158</v>
      </c>
      <c r="C5" s="169">
        <v>1900</v>
      </c>
      <c r="D5" s="169">
        <v>1950</v>
      </c>
      <c r="E5" s="169">
        <v>1860</v>
      </c>
      <c r="F5" s="169">
        <v>1940</v>
      </c>
      <c r="G5" s="169">
        <v>2830</v>
      </c>
      <c r="H5" s="169">
        <v>2197</v>
      </c>
      <c r="I5" s="169">
        <v>1900</v>
      </c>
      <c r="J5" s="169">
        <v>1800</v>
      </c>
      <c r="K5" s="169">
        <v>2000</v>
      </c>
      <c r="L5" s="169">
        <v>2000</v>
      </c>
      <c r="M5" s="169">
        <v>2200</v>
      </c>
      <c r="N5" s="169">
        <v>2108</v>
      </c>
      <c r="O5" s="196">
        <f t="shared" si="0"/>
        <v>24685</v>
      </c>
    </row>
    <row r="6" spans="1:15" s="52" customFormat="1" ht="13.5" customHeight="1">
      <c r="A6" s="278" t="s">
        <v>8</v>
      </c>
      <c r="B6" s="282" t="s">
        <v>159</v>
      </c>
      <c r="C6" s="167"/>
      <c r="D6" s="167"/>
      <c r="E6" s="167">
        <v>1000</v>
      </c>
      <c r="F6" s="167">
        <v>2000</v>
      </c>
      <c r="G6" s="167">
        <v>2000</v>
      </c>
      <c r="H6" s="167">
        <v>2000</v>
      </c>
      <c r="I6" s="167">
        <v>1730</v>
      </c>
      <c r="J6" s="167"/>
      <c r="K6" s="167">
        <v>1100</v>
      </c>
      <c r="L6" s="167"/>
      <c r="M6" s="167"/>
      <c r="N6" s="167"/>
      <c r="O6" s="194">
        <f t="shared" si="0"/>
        <v>9830</v>
      </c>
    </row>
    <row r="7" spans="1:15" s="52" customFormat="1" ht="13.5" customHeight="1">
      <c r="A7" s="278" t="s">
        <v>9</v>
      </c>
      <c r="B7" s="282" t="s">
        <v>301</v>
      </c>
      <c r="C7" s="167">
        <v>300</v>
      </c>
      <c r="D7" s="167">
        <v>250</v>
      </c>
      <c r="E7" s="167">
        <v>280</v>
      </c>
      <c r="F7" s="167">
        <v>320</v>
      </c>
      <c r="G7" s="167">
        <v>1300</v>
      </c>
      <c r="H7" s="167">
        <v>702</v>
      </c>
      <c r="I7" s="167">
        <v>340</v>
      </c>
      <c r="J7" s="167">
        <v>260</v>
      </c>
      <c r="K7" s="167">
        <v>300</v>
      </c>
      <c r="L7" s="167">
        <v>300</v>
      </c>
      <c r="M7" s="167">
        <v>260</v>
      </c>
      <c r="N7" s="167">
        <v>312</v>
      </c>
      <c r="O7" s="194">
        <f t="shared" si="0"/>
        <v>4924</v>
      </c>
    </row>
    <row r="8" spans="1:15" s="52" customFormat="1" ht="13.5" customHeight="1">
      <c r="A8" s="278" t="s">
        <v>10</v>
      </c>
      <c r="B8" s="282" t="s">
        <v>141</v>
      </c>
      <c r="C8" s="167"/>
      <c r="D8" s="167">
        <v>1000</v>
      </c>
      <c r="E8" s="167">
        <v>1500</v>
      </c>
      <c r="F8" s="167">
        <v>1400</v>
      </c>
      <c r="G8" s="167">
        <v>1355</v>
      </c>
      <c r="H8" s="167">
        <v>1300</v>
      </c>
      <c r="I8" s="167">
        <v>446</v>
      </c>
      <c r="J8" s="167">
        <v>20</v>
      </c>
      <c r="K8" s="167">
        <v>460</v>
      </c>
      <c r="L8" s="167">
        <v>640</v>
      </c>
      <c r="M8" s="167"/>
      <c r="N8" s="167">
        <v>160</v>
      </c>
      <c r="O8" s="194">
        <f t="shared" si="0"/>
        <v>8281</v>
      </c>
    </row>
    <row r="9" spans="1:15" s="52" customFormat="1" ht="13.5" customHeight="1">
      <c r="A9" s="278" t="s">
        <v>11</v>
      </c>
      <c r="B9" s="282" t="s">
        <v>160</v>
      </c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>
        <v>6945</v>
      </c>
      <c r="O9" s="194">
        <f t="shared" si="0"/>
        <v>6945</v>
      </c>
    </row>
    <row r="10" spans="1:15" s="52" customFormat="1" ht="13.5" customHeight="1">
      <c r="A10" s="278" t="s">
        <v>12</v>
      </c>
      <c r="B10" s="282" t="s">
        <v>315</v>
      </c>
      <c r="C10" s="167">
        <v>20</v>
      </c>
      <c r="D10" s="167">
        <v>20</v>
      </c>
      <c r="E10" s="167">
        <v>20</v>
      </c>
      <c r="F10" s="167">
        <v>20</v>
      </c>
      <c r="G10" s="167">
        <v>20</v>
      </c>
      <c r="H10" s="167">
        <v>20</v>
      </c>
      <c r="I10" s="167">
        <v>20</v>
      </c>
      <c r="J10" s="167">
        <v>20</v>
      </c>
      <c r="K10" s="167">
        <v>20</v>
      </c>
      <c r="L10" s="167">
        <v>20</v>
      </c>
      <c r="M10" s="167">
        <v>20</v>
      </c>
      <c r="N10" s="167">
        <v>25</v>
      </c>
      <c r="O10" s="194">
        <f t="shared" si="0"/>
        <v>245</v>
      </c>
    </row>
    <row r="11" spans="1:15" s="52" customFormat="1" ht="13.5" customHeight="1" thickBot="1">
      <c r="A11" s="278" t="s">
        <v>13</v>
      </c>
      <c r="B11" s="284" t="s">
        <v>162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95">
        <f t="shared" si="0"/>
        <v>0</v>
      </c>
    </row>
    <row r="12" spans="1:15" s="51" customFormat="1" ht="15.75" customHeight="1" thickBot="1">
      <c r="A12" s="78" t="s">
        <v>14</v>
      </c>
      <c r="B12" s="285" t="s">
        <v>259</v>
      </c>
      <c r="C12" s="192">
        <f>SUM(C3:C11)</f>
        <v>5670</v>
      </c>
      <c r="D12" s="192">
        <f aca="true" t="shared" si="1" ref="D12:N12">SUM(D3:D11)</f>
        <v>6820</v>
      </c>
      <c r="E12" s="192">
        <f t="shared" si="1"/>
        <v>7910</v>
      </c>
      <c r="F12" s="192">
        <f t="shared" si="1"/>
        <v>8780</v>
      </c>
      <c r="G12" s="192">
        <f t="shared" si="1"/>
        <v>12075</v>
      </c>
      <c r="H12" s="192">
        <f t="shared" si="1"/>
        <v>10879</v>
      </c>
      <c r="I12" s="192">
        <f t="shared" si="1"/>
        <v>8520</v>
      </c>
      <c r="J12" s="192">
        <f t="shared" si="1"/>
        <v>5570</v>
      </c>
      <c r="K12" s="192">
        <f t="shared" si="1"/>
        <v>7280</v>
      </c>
      <c r="L12" s="192">
        <f t="shared" si="1"/>
        <v>6560</v>
      </c>
      <c r="M12" s="192">
        <f t="shared" si="1"/>
        <v>5880</v>
      </c>
      <c r="N12" s="192">
        <f t="shared" si="1"/>
        <v>13403</v>
      </c>
      <c r="O12" s="193">
        <f>SUM(C12:N12)</f>
        <v>99347</v>
      </c>
    </row>
    <row r="13" spans="1:15" s="51" customFormat="1" ht="15" customHeight="1" thickBot="1">
      <c r="A13" s="78" t="s">
        <v>15</v>
      </c>
      <c r="B13" s="286" t="s">
        <v>57</v>
      </c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8"/>
    </row>
    <row r="14" spans="1:15" s="52" customFormat="1" ht="13.5" customHeight="1">
      <c r="A14" s="79" t="s">
        <v>16</v>
      </c>
      <c r="B14" s="283" t="s">
        <v>70</v>
      </c>
      <c r="C14" s="169">
        <v>1700</v>
      </c>
      <c r="D14" s="169">
        <v>1600</v>
      </c>
      <c r="E14" s="169">
        <v>2700</v>
      </c>
      <c r="F14" s="169">
        <v>2700</v>
      </c>
      <c r="G14" s="169">
        <v>2100</v>
      </c>
      <c r="H14" s="169">
        <v>2200</v>
      </c>
      <c r="I14" s="169">
        <v>1850</v>
      </c>
      <c r="J14" s="169">
        <v>1546</v>
      </c>
      <c r="K14" s="169">
        <v>1640</v>
      </c>
      <c r="L14" s="169">
        <v>1690</v>
      </c>
      <c r="M14" s="169">
        <v>1630</v>
      </c>
      <c r="N14" s="169">
        <v>1290</v>
      </c>
      <c r="O14" s="196">
        <f t="shared" si="0"/>
        <v>22646</v>
      </c>
    </row>
    <row r="15" spans="1:15" s="52" customFormat="1" ht="13.5" customHeight="1">
      <c r="A15" s="77" t="s">
        <v>17</v>
      </c>
      <c r="B15" s="282" t="s">
        <v>137</v>
      </c>
      <c r="C15" s="167">
        <v>440</v>
      </c>
      <c r="D15" s="167">
        <v>425</v>
      </c>
      <c r="E15" s="167">
        <v>440</v>
      </c>
      <c r="F15" s="167">
        <v>480</v>
      </c>
      <c r="G15" s="167">
        <v>400</v>
      </c>
      <c r="H15" s="167">
        <v>450</v>
      </c>
      <c r="I15" s="167">
        <v>427</v>
      </c>
      <c r="J15" s="167">
        <v>400</v>
      </c>
      <c r="K15" s="167">
        <v>435</v>
      </c>
      <c r="L15" s="167">
        <v>425</v>
      </c>
      <c r="M15" s="167">
        <v>420</v>
      </c>
      <c r="N15" s="167">
        <v>378</v>
      </c>
      <c r="O15" s="194">
        <f t="shared" si="0"/>
        <v>5120</v>
      </c>
    </row>
    <row r="16" spans="1:15" s="52" customFormat="1" ht="13.5" customHeight="1">
      <c r="A16" s="77" t="s">
        <v>18</v>
      </c>
      <c r="B16" s="282" t="s">
        <v>59</v>
      </c>
      <c r="C16" s="167">
        <v>1200</v>
      </c>
      <c r="D16" s="167">
        <v>1300</v>
      </c>
      <c r="E16" s="167">
        <v>1350</v>
      </c>
      <c r="F16" s="167">
        <v>1450</v>
      </c>
      <c r="G16" s="167">
        <v>1200</v>
      </c>
      <c r="H16" s="167">
        <v>1500</v>
      </c>
      <c r="I16" s="167">
        <v>1930</v>
      </c>
      <c r="J16" s="167">
        <v>1350</v>
      </c>
      <c r="K16" s="167">
        <v>1925</v>
      </c>
      <c r="L16" s="167">
        <v>1830</v>
      </c>
      <c r="M16" s="167">
        <v>1200</v>
      </c>
      <c r="N16" s="167">
        <v>2396</v>
      </c>
      <c r="O16" s="194">
        <f t="shared" si="0"/>
        <v>18631</v>
      </c>
    </row>
    <row r="17" spans="1:15" s="52" customFormat="1" ht="13.5" customHeight="1">
      <c r="A17" s="77" t="s">
        <v>19</v>
      </c>
      <c r="B17" s="282" t="s">
        <v>179</v>
      </c>
      <c r="C17" s="167">
        <v>1300</v>
      </c>
      <c r="D17" s="167">
        <v>1800</v>
      </c>
      <c r="E17" s="167">
        <v>1744</v>
      </c>
      <c r="F17" s="167">
        <v>2200</v>
      </c>
      <c r="G17" s="167">
        <v>2200</v>
      </c>
      <c r="H17" s="167">
        <v>1744</v>
      </c>
      <c r="I17" s="167">
        <v>800</v>
      </c>
      <c r="J17" s="167">
        <v>1824</v>
      </c>
      <c r="K17" s="167">
        <v>1744</v>
      </c>
      <c r="L17" s="167">
        <v>2200</v>
      </c>
      <c r="M17" s="167">
        <v>1700</v>
      </c>
      <c r="N17" s="167">
        <v>1709</v>
      </c>
      <c r="O17" s="194">
        <f t="shared" si="0"/>
        <v>20965</v>
      </c>
    </row>
    <row r="18" spans="1:15" s="52" customFormat="1" ht="13.5" customHeight="1">
      <c r="A18" s="77" t="s">
        <v>20</v>
      </c>
      <c r="B18" s="282" t="s">
        <v>302</v>
      </c>
      <c r="C18" s="167">
        <v>1600</v>
      </c>
      <c r="D18" s="167">
        <v>1570</v>
      </c>
      <c r="E18" s="167">
        <v>1600</v>
      </c>
      <c r="F18" s="167">
        <v>1550</v>
      </c>
      <c r="G18" s="167">
        <v>1600</v>
      </c>
      <c r="H18" s="167">
        <v>1850</v>
      </c>
      <c r="I18" s="167">
        <v>1700</v>
      </c>
      <c r="J18" s="167">
        <v>1600</v>
      </c>
      <c r="K18" s="167">
        <v>1984</v>
      </c>
      <c r="L18" s="167">
        <v>1756</v>
      </c>
      <c r="M18" s="167">
        <v>1615</v>
      </c>
      <c r="N18" s="167">
        <v>1960</v>
      </c>
      <c r="O18" s="194">
        <f t="shared" si="0"/>
        <v>20385</v>
      </c>
    </row>
    <row r="19" spans="1:15" s="52" customFormat="1" ht="13.5" customHeight="1">
      <c r="A19" s="77" t="s">
        <v>21</v>
      </c>
      <c r="B19" s="282" t="s">
        <v>303</v>
      </c>
      <c r="C19" s="167">
        <v>440</v>
      </c>
      <c r="D19" s="167">
        <v>450</v>
      </c>
      <c r="E19" s="167">
        <v>580</v>
      </c>
      <c r="F19" s="167">
        <v>480</v>
      </c>
      <c r="G19" s="167">
        <v>510</v>
      </c>
      <c r="H19" s="167">
        <v>550</v>
      </c>
      <c r="I19" s="167">
        <v>870</v>
      </c>
      <c r="J19" s="167">
        <v>620</v>
      </c>
      <c r="K19" s="167">
        <v>490</v>
      </c>
      <c r="L19" s="167">
        <v>520</v>
      </c>
      <c r="M19" s="167">
        <v>1283</v>
      </c>
      <c r="N19" s="167">
        <v>454</v>
      </c>
      <c r="O19" s="194">
        <f t="shared" si="0"/>
        <v>7247</v>
      </c>
    </row>
    <row r="20" spans="1:15" s="52" customFormat="1" ht="13.5" customHeight="1">
      <c r="A20" s="77" t="s">
        <v>22</v>
      </c>
      <c r="B20" s="282" t="s">
        <v>40</v>
      </c>
      <c r="C20" s="167"/>
      <c r="D20" s="167"/>
      <c r="E20" s="167"/>
      <c r="F20" s="167"/>
      <c r="G20" s="167"/>
      <c r="H20" s="167"/>
      <c r="I20" s="167">
        <v>514</v>
      </c>
      <c r="J20" s="167"/>
      <c r="K20" s="167"/>
      <c r="L20" s="167"/>
      <c r="M20" s="167"/>
      <c r="N20" s="167"/>
      <c r="O20" s="194">
        <f t="shared" si="0"/>
        <v>514</v>
      </c>
    </row>
    <row r="21" spans="1:15" s="52" customFormat="1" ht="13.5" customHeight="1">
      <c r="A21" s="77" t="s">
        <v>23</v>
      </c>
      <c r="B21" s="282" t="s">
        <v>304</v>
      </c>
      <c r="C21" s="167"/>
      <c r="D21" s="167">
        <v>100</v>
      </c>
      <c r="E21" s="167">
        <v>636</v>
      </c>
      <c r="F21" s="167"/>
      <c r="G21" s="167">
        <v>100</v>
      </c>
      <c r="H21" s="167">
        <v>636</v>
      </c>
      <c r="I21" s="167"/>
      <c r="J21" s="167">
        <v>100</v>
      </c>
      <c r="K21" s="167">
        <v>636</v>
      </c>
      <c r="L21" s="167"/>
      <c r="M21" s="167">
        <v>100</v>
      </c>
      <c r="N21" s="167">
        <v>636</v>
      </c>
      <c r="O21" s="194">
        <f t="shared" si="0"/>
        <v>2944</v>
      </c>
    </row>
    <row r="22" spans="1:15" s="52" customFormat="1" ht="13.5" customHeight="1">
      <c r="A22" s="77" t="s">
        <v>24</v>
      </c>
      <c r="B22" s="282" t="s">
        <v>142</v>
      </c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94">
        <f t="shared" si="0"/>
        <v>0</v>
      </c>
    </row>
    <row r="23" spans="1:15" s="52" customFormat="1" ht="13.5" customHeight="1" thickBot="1">
      <c r="A23" s="77" t="s">
        <v>25</v>
      </c>
      <c r="B23" s="282" t="s">
        <v>63</v>
      </c>
      <c r="C23" s="167"/>
      <c r="D23" s="167"/>
      <c r="E23" s="167">
        <v>100</v>
      </c>
      <c r="F23" s="167"/>
      <c r="G23" s="167"/>
      <c r="H23" s="167"/>
      <c r="I23" s="167">
        <v>645</v>
      </c>
      <c r="J23" s="167"/>
      <c r="K23" s="167">
        <v>100</v>
      </c>
      <c r="L23" s="167"/>
      <c r="M23" s="167">
        <v>50</v>
      </c>
      <c r="N23" s="167"/>
      <c r="O23" s="194">
        <f t="shared" si="0"/>
        <v>895</v>
      </c>
    </row>
    <row r="24" spans="1:15" s="51" customFormat="1" ht="15.75" customHeight="1" thickBot="1">
      <c r="A24" s="80" t="s">
        <v>26</v>
      </c>
      <c r="B24" s="285" t="s">
        <v>260</v>
      </c>
      <c r="C24" s="192">
        <f aca="true" t="shared" si="2" ref="C24:N24">SUM(C14:C23)</f>
        <v>6680</v>
      </c>
      <c r="D24" s="192">
        <f t="shared" si="2"/>
        <v>7245</v>
      </c>
      <c r="E24" s="192">
        <f t="shared" si="2"/>
        <v>9150</v>
      </c>
      <c r="F24" s="192">
        <f t="shared" si="2"/>
        <v>8860</v>
      </c>
      <c r="G24" s="192">
        <f t="shared" si="2"/>
        <v>8110</v>
      </c>
      <c r="H24" s="192">
        <f t="shared" si="2"/>
        <v>8930</v>
      </c>
      <c r="I24" s="192">
        <f t="shared" si="2"/>
        <v>8736</v>
      </c>
      <c r="J24" s="192">
        <f t="shared" si="2"/>
        <v>7440</v>
      </c>
      <c r="K24" s="192">
        <f t="shared" si="2"/>
        <v>8954</v>
      </c>
      <c r="L24" s="192">
        <f t="shared" si="2"/>
        <v>8421</v>
      </c>
      <c r="M24" s="192">
        <f t="shared" si="2"/>
        <v>7998</v>
      </c>
      <c r="N24" s="192">
        <f t="shared" si="2"/>
        <v>8823</v>
      </c>
      <c r="O24" s="193">
        <f t="shared" si="0"/>
        <v>99347</v>
      </c>
    </row>
    <row r="25" spans="1:15" ht="16.5" thickBot="1">
      <c r="A25" s="279" t="s">
        <v>27</v>
      </c>
      <c r="B25" s="287" t="s">
        <v>262</v>
      </c>
      <c r="C25" s="288">
        <f aca="true" t="shared" si="3" ref="C25:O25">C12-C24</f>
        <v>-1010</v>
      </c>
      <c r="D25" s="288">
        <f t="shared" si="3"/>
        <v>-425</v>
      </c>
      <c r="E25" s="288">
        <f t="shared" si="3"/>
        <v>-1240</v>
      </c>
      <c r="F25" s="288">
        <f t="shared" si="3"/>
        <v>-80</v>
      </c>
      <c r="G25" s="288">
        <f t="shared" si="3"/>
        <v>3965</v>
      </c>
      <c r="H25" s="288">
        <f t="shared" si="3"/>
        <v>1949</v>
      </c>
      <c r="I25" s="288">
        <f t="shared" si="3"/>
        <v>-216</v>
      </c>
      <c r="J25" s="288">
        <f t="shared" si="3"/>
        <v>-1870</v>
      </c>
      <c r="K25" s="288">
        <f t="shared" si="3"/>
        <v>-1674</v>
      </c>
      <c r="L25" s="288">
        <f t="shared" si="3"/>
        <v>-1861</v>
      </c>
      <c r="M25" s="288">
        <f t="shared" si="3"/>
        <v>-2118</v>
      </c>
      <c r="N25" s="288">
        <f t="shared" si="3"/>
        <v>4580</v>
      </c>
      <c r="O25" s="289">
        <f t="shared" si="3"/>
        <v>0</v>
      </c>
    </row>
    <row r="26" ht="15.75">
      <c r="A26" s="39"/>
    </row>
    <row r="27" spans="2:4" ht="15.75">
      <c r="B27" s="292" t="s">
        <v>263</v>
      </c>
      <c r="C27" s="292"/>
      <c r="D27" s="292"/>
    </row>
  </sheetData>
  <sheetProtection/>
  <printOptions horizontalCentered="1"/>
  <pageMargins left="0.79" right="0.2755905511811024" top="1.33" bottom="0.82" header="0.67" footer="0.5118110236220472"/>
  <pageSetup horizontalDpi="600" verticalDpi="600" orientation="landscape" paperSize="9" scale="95" r:id="rId1"/>
  <headerFooter alignWithMargins="0">
    <oddHeader>&amp;C&amp;"Times New Roman CE,Félkövér"&amp;12Előirányzat-felhasználási ütemterv
(tervezett adatok alapján)
2010. évre&amp;R&amp;"Times New Roman CE,Félkövér dőlt"&amp;12 13. sz. melléklet&amp;"Times New Roman CE,Normál"&amp;10
&amp;"Times New Roman CE,Félkövér dőlt"Ezer forintban !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zoomScalePageLayoutView="0" workbookViewId="0" topLeftCell="A1">
      <selection activeCell="M26" sqref="M26"/>
    </sheetView>
  </sheetViews>
  <sheetFormatPr defaultColWidth="9.00390625" defaultRowHeight="12.75"/>
  <cols>
    <col min="2" max="2" width="30.375" style="0" bestFit="1" customWidth="1"/>
  </cols>
  <sheetData>
    <row r="1" spans="1:15" ht="12.75">
      <c r="A1" s="541" t="s">
        <v>495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</row>
    <row r="2" spans="1:15" ht="12.75">
      <c r="A2" s="541" t="s">
        <v>496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</row>
    <row r="3" spans="1:15" ht="13.5" thickBot="1">
      <c r="A3" s="542" t="s">
        <v>296</v>
      </c>
      <c r="B3" s="542"/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542"/>
      <c r="O3" s="542"/>
    </row>
    <row r="4" spans="1:15" ht="25.5">
      <c r="A4" s="552" t="s">
        <v>1</v>
      </c>
      <c r="B4" s="553" t="s">
        <v>68</v>
      </c>
      <c r="C4" s="554" t="s">
        <v>125</v>
      </c>
      <c r="D4" s="554" t="s">
        <v>126</v>
      </c>
      <c r="E4" s="554" t="s">
        <v>127</v>
      </c>
      <c r="F4" s="554" t="s">
        <v>128</v>
      </c>
      <c r="G4" s="554" t="s">
        <v>129</v>
      </c>
      <c r="H4" s="554" t="s">
        <v>130</v>
      </c>
      <c r="I4" s="554" t="s">
        <v>131</v>
      </c>
      <c r="J4" s="554" t="s">
        <v>132</v>
      </c>
      <c r="K4" s="554" t="s">
        <v>133</v>
      </c>
      <c r="L4" s="554" t="s">
        <v>134</v>
      </c>
      <c r="M4" s="554" t="s">
        <v>135</v>
      </c>
      <c r="N4" s="554" t="s">
        <v>136</v>
      </c>
      <c r="O4" s="555" t="s">
        <v>47</v>
      </c>
    </row>
    <row r="5" spans="1:15" ht="12.75">
      <c r="A5" s="77" t="s">
        <v>3</v>
      </c>
      <c r="B5" s="543" t="s">
        <v>49</v>
      </c>
      <c r="C5" s="544"/>
      <c r="D5" s="544"/>
      <c r="E5" s="544"/>
      <c r="F5" s="544"/>
      <c r="G5" s="544"/>
      <c r="H5" s="544"/>
      <c r="I5" s="544"/>
      <c r="J5" s="544"/>
      <c r="K5" s="544"/>
      <c r="L5" s="544"/>
      <c r="M5" s="544"/>
      <c r="N5" s="544"/>
      <c r="O5" s="556"/>
    </row>
    <row r="6" spans="1:15" ht="12.75">
      <c r="A6" s="77" t="s">
        <v>4</v>
      </c>
      <c r="B6" s="546" t="s">
        <v>261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94">
        <f aca="true" t="shared" si="0" ref="O6:O15">SUM(C6:N6)</f>
        <v>0</v>
      </c>
    </row>
    <row r="7" spans="1:15" ht="12.75">
      <c r="A7" s="77" t="s">
        <v>6</v>
      </c>
      <c r="B7" s="282" t="s">
        <v>157</v>
      </c>
      <c r="C7" s="167">
        <v>3450</v>
      </c>
      <c r="D7" s="167">
        <v>3600</v>
      </c>
      <c r="E7" s="167">
        <v>3250</v>
      </c>
      <c r="F7" s="167">
        <v>3100</v>
      </c>
      <c r="G7" s="167">
        <v>4570</v>
      </c>
      <c r="H7" s="167">
        <v>4660</v>
      </c>
      <c r="I7" s="167">
        <v>4084</v>
      </c>
      <c r="J7" s="167">
        <v>3470</v>
      </c>
      <c r="K7" s="167">
        <v>3400</v>
      </c>
      <c r="L7" s="167">
        <v>3600</v>
      </c>
      <c r="M7" s="167">
        <v>3400</v>
      </c>
      <c r="N7" s="167">
        <v>3853</v>
      </c>
      <c r="O7" s="194">
        <f t="shared" si="0"/>
        <v>44437</v>
      </c>
    </row>
    <row r="8" spans="1:15" ht="12.75">
      <c r="A8" s="77" t="s">
        <v>7</v>
      </c>
      <c r="B8" s="282" t="s">
        <v>158</v>
      </c>
      <c r="C8" s="167">
        <v>1900</v>
      </c>
      <c r="D8" s="167">
        <v>1950</v>
      </c>
      <c r="E8" s="167">
        <v>1860</v>
      </c>
      <c r="F8" s="167">
        <v>1940</v>
      </c>
      <c r="G8" s="167">
        <v>2830</v>
      </c>
      <c r="H8" s="167">
        <v>2197</v>
      </c>
      <c r="I8" s="167">
        <v>1900</v>
      </c>
      <c r="J8" s="167">
        <v>1800</v>
      </c>
      <c r="K8" s="167">
        <v>2000</v>
      </c>
      <c r="L8" s="167">
        <v>2000</v>
      </c>
      <c r="M8" s="167">
        <v>2200</v>
      </c>
      <c r="N8" s="167">
        <v>2108</v>
      </c>
      <c r="O8" s="194">
        <f t="shared" si="0"/>
        <v>24685</v>
      </c>
    </row>
    <row r="9" spans="1:15" ht="12.75">
      <c r="A9" s="77" t="s">
        <v>8</v>
      </c>
      <c r="B9" s="282" t="s">
        <v>159</v>
      </c>
      <c r="C9" s="167"/>
      <c r="D9" s="167"/>
      <c r="E9" s="167">
        <v>1000</v>
      </c>
      <c r="F9" s="167">
        <v>2000</v>
      </c>
      <c r="G9" s="167">
        <v>2000</v>
      </c>
      <c r="H9" s="167">
        <v>2000</v>
      </c>
      <c r="I9" s="167">
        <v>1730</v>
      </c>
      <c r="J9" s="167"/>
      <c r="K9" s="167">
        <v>1100</v>
      </c>
      <c r="L9" s="167"/>
      <c r="M9" s="167"/>
      <c r="N9" s="167"/>
      <c r="O9" s="194">
        <f t="shared" si="0"/>
        <v>9830</v>
      </c>
    </row>
    <row r="10" spans="1:15" ht="12.75">
      <c r="A10" s="77" t="s">
        <v>9</v>
      </c>
      <c r="B10" s="282" t="s">
        <v>301</v>
      </c>
      <c r="C10" s="167">
        <v>300</v>
      </c>
      <c r="D10" s="167">
        <v>250</v>
      </c>
      <c r="E10" s="167">
        <v>280</v>
      </c>
      <c r="F10" s="167">
        <v>320</v>
      </c>
      <c r="G10" s="167">
        <v>1300</v>
      </c>
      <c r="H10" s="167">
        <v>702</v>
      </c>
      <c r="I10" s="167">
        <v>340</v>
      </c>
      <c r="J10" s="167">
        <v>260</v>
      </c>
      <c r="K10" s="167">
        <v>300</v>
      </c>
      <c r="L10" s="167">
        <v>300</v>
      </c>
      <c r="M10" s="167">
        <v>260</v>
      </c>
      <c r="N10" s="167">
        <v>312</v>
      </c>
      <c r="O10" s="194">
        <f t="shared" si="0"/>
        <v>4924</v>
      </c>
    </row>
    <row r="11" spans="1:15" ht="12.75">
      <c r="A11" s="77" t="s">
        <v>10</v>
      </c>
      <c r="B11" s="282" t="s">
        <v>141</v>
      </c>
      <c r="C11" s="167"/>
      <c r="D11" s="167">
        <v>1000</v>
      </c>
      <c r="E11" s="167">
        <v>1500</v>
      </c>
      <c r="F11" s="167">
        <v>1400</v>
      </c>
      <c r="G11" s="167">
        <v>1355</v>
      </c>
      <c r="H11" s="167">
        <v>1300</v>
      </c>
      <c r="I11" s="167">
        <v>446</v>
      </c>
      <c r="J11" s="167">
        <v>20</v>
      </c>
      <c r="K11" s="167">
        <v>460</v>
      </c>
      <c r="L11" s="167">
        <v>640</v>
      </c>
      <c r="M11" s="167"/>
      <c r="N11" s="167">
        <v>160</v>
      </c>
      <c r="O11" s="194">
        <f t="shared" si="0"/>
        <v>8281</v>
      </c>
    </row>
    <row r="12" spans="1:15" ht="12.75">
      <c r="A12" s="77" t="s">
        <v>11</v>
      </c>
      <c r="B12" s="282" t="s">
        <v>160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>
        <v>6945</v>
      </c>
      <c r="O12" s="194">
        <f t="shared" si="0"/>
        <v>6945</v>
      </c>
    </row>
    <row r="13" spans="1:15" ht="12.75">
      <c r="A13" s="77" t="s">
        <v>12</v>
      </c>
      <c r="B13" s="282" t="s">
        <v>315</v>
      </c>
      <c r="C13" s="167">
        <v>20</v>
      </c>
      <c r="D13" s="167">
        <v>20</v>
      </c>
      <c r="E13" s="167">
        <v>20</v>
      </c>
      <c r="F13" s="167">
        <v>20</v>
      </c>
      <c r="G13" s="167">
        <v>20</v>
      </c>
      <c r="H13" s="167">
        <v>20</v>
      </c>
      <c r="I13" s="167">
        <v>20</v>
      </c>
      <c r="J13" s="167">
        <v>20</v>
      </c>
      <c r="K13" s="167">
        <v>20</v>
      </c>
      <c r="L13" s="167">
        <v>20</v>
      </c>
      <c r="M13" s="167">
        <v>20</v>
      </c>
      <c r="N13" s="167">
        <v>25</v>
      </c>
      <c r="O13" s="194">
        <f t="shared" si="0"/>
        <v>245</v>
      </c>
    </row>
    <row r="14" spans="1:15" ht="12.75">
      <c r="A14" s="77" t="s">
        <v>13</v>
      </c>
      <c r="B14" s="282" t="s">
        <v>162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94">
        <f t="shared" si="0"/>
        <v>0</v>
      </c>
    </row>
    <row r="15" spans="1:15" ht="12.75">
      <c r="A15" s="77" t="s">
        <v>14</v>
      </c>
      <c r="B15" s="547" t="s">
        <v>259</v>
      </c>
      <c r="C15" s="548">
        <f aca="true" t="shared" si="1" ref="C15:N15">SUM(C6:C14)</f>
        <v>5670</v>
      </c>
      <c r="D15" s="548">
        <f t="shared" si="1"/>
        <v>6820</v>
      </c>
      <c r="E15" s="548">
        <f t="shared" si="1"/>
        <v>7910</v>
      </c>
      <c r="F15" s="548">
        <f t="shared" si="1"/>
        <v>8780</v>
      </c>
      <c r="G15" s="548">
        <f t="shared" si="1"/>
        <v>12075</v>
      </c>
      <c r="H15" s="548">
        <f t="shared" si="1"/>
        <v>10879</v>
      </c>
      <c r="I15" s="548">
        <f t="shared" si="1"/>
        <v>8520</v>
      </c>
      <c r="J15" s="548">
        <f t="shared" si="1"/>
        <v>5570</v>
      </c>
      <c r="K15" s="548">
        <f t="shared" si="1"/>
        <v>7280</v>
      </c>
      <c r="L15" s="548">
        <f t="shared" si="1"/>
        <v>6560</v>
      </c>
      <c r="M15" s="548">
        <f t="shared" si="1"/>
        <v>5880</v>
      </c>
      <c r="N15" s="548">
        <f t="shared" si="1"/>
        <v>13403</v>
      </c>
      <c r="O15" s="557">
        <f t="shared" si="0"/>
        <v>99347</v>
      </c>
    </row>
    <row r="16" spans="1:15" ht="12.75">
      <c r="A16" s="77" t="s">
        <v>15</v>
      </c>
      <c r="B16" s="549" t="s">
        <v>57</v>
      </c>
      <c r="C16" s="545"/>
      <c r="D16" s="545"/>
      <c r="E16" s="545"/>
      <c r="F16" s="545"/>
      <c r="G16" s="545"/>
      <c r="H16" s="545"/>
      <c r="I16" s="545"/>
      <c r="J16" s="545"/>
      <c r="K16" s="545"/>
      <c r="L16" s="545"/>
      <c r="M16" s="545"/>
      <c r="N16" s="545"/>
      <c r="O16" s="556"/>
    </row>
    <row r="17" spans="1:15" ht="12.75">
      <c r="A17" s="77" t="s">
        <v>16</v>
      </c>
      <c r="B17" s="282" t="s">
        <v>70</v>
      </c>
      <c r="C17" s="167">
        <v>1700</v>
      </c>
      <c r="D17" s="167">
        <v>1600</v>
      </c>
      <c r="E17" s="167">
        <v>2700</v>
      </c>
      <c r="F17" s="167">
        <v>2700</v>
      </c>
      <c r="G17" s="167">
        <v>2100</v>
      </c>
      <c r="H17" s="167">
        <v>2200</v>
      </c>
      <c r="I17" s="167">
        <v>1850</v>
      </c>
      <c r="J17" s="167">
        <v>1546</v>
      </c>
      <c r="K17" s="167">
        <v>1640</v>
      </c>
      <c r="L17" s="167">
        <v>1690</v>
      </c>
      <c r="M17" s="167">
        <v>1630</v>
      </c>
      <c r="N17" s="167">
        <v>1290</v>
      </c>
      <c r="O17" s="194">
        <v>22646</v>
      </c>
    </row>
    <row r="18" spans="1:15" ht="12.75">
      <c r="A18" s="77" t="s">
        <v>17</v>
      </c>
      <c r="B18" s="282" t="s">
        <v>137</v>
      </c>
      <c r="C18" s="167">
        <v>440</v>
      </c>
      <c r="D18" s="167">
        <v>425</v>
      </c>
      <c r="E18" s="167">
        <v>440</v>
      </c>
      <c r="F18" s="167">
        <v>480</v>
      </c>
      <c r="G18" s="167">
        <v>400</v>
      </c>
      <c r="H18" s="167">
        <v>450</v>
      </c>
      <c r="I18" s="167">
        <v>427</v>
      </c>
      <c r="J18" s="167">
        <v>400</v>
      </c>
      <c r="K18" s="167">
        <v>435</v>
      </c>
      <c r="L18" s="167">
        <v>425</v>
      </c>
      <c r="M18" s="167">
        <v>420</v>
      </c>
      <c r="N18" s="167">
        <v>378</v>
      </c>
      <c r="O18" s="194">
        <f aca="true" t="shared" si="2" ref="O18:O27">SUM(C18:N18)</f>
        <v>5120</v>
      </c>
    </row>
    <row r="19" spans="1:15" ht="12.75">
      <c r="A19" s="77" t="s">
        <v>18</v>
      </c>
      <c r="B19" s="282" t="s">
        <v>59</v>
      </c>
      <c r="C19" s="167">
        <v>1200</v>
      </c>
      <c r="D19" s="167">
        <v>1300</v>
      </c>
      <c r="E19" s="167">
        <v>1350</v>
      </c>
      <c r="F19" s="167">
        <v>1450</v>
      </c>
      <c r="G19" s="167">
        <v>1200</v>
      </c>
      <c r="H19" s="167">
        <v>1500</v>
      </c>
      <c r="I19" s="167">
        <v>1930</v>
      </c>
      <c r="J19" s="167">
        <v>1350</v>
      </c>
      <c r="K19" s="167">
        <v>1925</v>
      </c>
      <c r="L19" s="167">
        <v>1830</v>
      </c>
      <c r="M19" s="167">
        <v>1200</v>
      </c>
      <c r="N19" s="167">
        <v>2396</v>
      </c>
      <c r="O19" s="194">
        <f t="shared" si="2"/>
        <v>18631</v>
      </c>
    </row>
    <row r="20" spans="1:15" ht="12.75">
      <c r="A20" s="77" t="s">
        <v>19</v>
      </c>
      <c r="B20" s="282" t="s">
        <v>179</v>
      </c>
      <c r="C20" s="167">
        <v>1300</v>
      </c>
      <c r="D20" s="167">
        <v>1800</v>
      </c>
      <c r="E20" s="167">
        <v>1744</v>
      </c>
      <c r="F20" s="167">
        <v>2200</v>
      </c>
      <c r="G20" s="167">
        <v>2200</v>
      </c>
      <c r="H20" s="167">
        <v>1744</v>
      </c>
      <c r="I20" s="167">
        <v>800</v>
      </c>
      <c r="J20" s="167">
        <v>1824</v>
      </c>
      <c r="K20" s="167">
        <v>1744</v>
      </c>
      <c r="L20" s="167">
        <v>2200</v>
      </c>
      <c r="M20" s="167">
        <v>1700</v>
      </c>
      <c r="N20" s="167">
        <v>1709</v>
      </c>
      <c r="O20" s="194">
        <f t="shared" si="2"/>
        <v>20965</v>
      </c>
    </row>
    <row r="21" spans="1:15" ht="12.75">
      <c r="A21" s="77" t="s">
        <v>20</v>
      </c>
      <c r="B21" s="282" t="s">
        <v>302</v>
      </c>
      <c r="C21" s="167">
        <v>1600</v>
      </c>
      <c r="D21" s="167">
        <v>1570</v>
      </c>
      <c r="E21" s="167">
        <v>1600</v>
      </c>
      <c r="F21" s="167">
        <v>1550</v>
      </c>
      <c r="G21" s="167">
        <v>1600</v>
      </c>
      <c r="H21" s="167">
        <v>1850</v>
      </c>
      <c r="I21" s="167">
        <v>1700</v>
      </c>
      <c r="J21" s="167">
        <v>1600</v>
      </c>
      <c r="K21" s="167">
        <v>1984</v>
      </c>
      <c r="L21" s="167">
        <v>1756</v>
      </c>
      <c r="M21" s="167">
        <v>1615</v>
      </c>
      <c r="N21" s="167">
        <v>1960</v>
      </c>
      <c r="O21" s="194">
        <f t="shared" si="2"/>
        <v>20385</v>
      </c>
    </row>
    <row r="22" spans="1:15" ht="12.75">
      <c r="A22" s="77" t="s">
        <v>21</v>
      </c>
      <c r="B22" s="282" t="s">
        <v>303</v>
      </c>
      <c r="C22" s="167">
        <v>440</v>
      </c>
      <c r="D22" s="167">
        <v>450</v>
      </c>
      <c r="E22" s="167">
        <v>580</v>
      </c>
      <c r="F22" s="167">
        <v>480</v>
      </c>
      <c r="G22" s="167">
        <v>510</v>
      </c>
      <c r="H22" s="167">
        <v>550</v>
      </c>
      <c r="I22" s="167">
        <v>870</v>
      </c>
      <c r="J22" s="167">
        <v>620</v>
      </c>
      <c r="K22" s="167">
        <v>490</v>
      </c>
      <c r="L22" s="167">
        <v>520</v>
      </c>
      <c r="M22" s="167">
        <v>1283</v>
      </c>
      <c r="N22" s="167">
        <v>454</v>
      </c>
      <c r="O22" s="194">
        <f t="shared" si="2"/>
        <v>7247</v>
      </c>
    </row>
    <row r="23" spans="1:15" ht="12.75">
      <c r="A23" s="77" t="s">
        <v>22</v>
      </c>
      <c r="B23" s="282" t="s">
        <v>40</v>
      </c>
      <c r="C23" s="167"/>
      <c r="D23" s="167"/>
      <c r="E23" s="167"/>
      <c r="F23" s="167"/>
      <c r="G23" s="167"/>
      <c r="H23" s="167"/>
      <c r="I23" s="167">
        <v>514</v>
      </c>
      <c r="J23" s="167"/>
      <c r="K23" s="167"/>
      <c r="L23" s="167"/>
      <c r="M23" s="167"/>
      <c r="N23" s="167"/>
      <c r="O23" s="194">
        <f t="shared" si="2"/>
        <v>514</v>
      </c>
    </row>
    <row r="24" spans="1:15" ht="12.75">
      <c r="A24" s="77" t="s">
        <v>23</v>
      </c>
      <c r="B24" s="282" t="s">
        <v>304</v>
      </c>
      <c r="C24" s="167"/>
      <c r="D24" s="167">
        <v>100</v>
      </c>
      <c r="E24" s="167">
        <v>636</v>
      </c>
      <c r="F24" s="167"/>
      <c r="G24" s="167">
        <v>100</v>
      </c>
      <c r="H24" s="167">
        <v>636</v>
      </c>
      <c r="I24" s="167"/>
      <c r="J24" s="167">
        <v>100</v>
      </c>
      <c r="K24" s="167">
        <v>636</v>
      </c>
      <c r="L24" s="167"/>
      <c r="M24" s="167">
        <v>100</v>
      </c>
      <c r="N24" s="167">
        <v>636</v>
      </c>
      <c r="O24" s="194">
        <f t="shared" si="2"/>
        <v>2944</v>
      </c>
    </row>
    <row r="25" spans="1:15" ht="12.75">
      <c r="A25" s="77" t="s">
        <v>24</v>
      </c>
      <c r="B25" s="282" t="s">
        <v>142</v>
      </c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94">
        <f t="shared" si="2"/>
        <v>0</v>
      </c>
    </row>
    <row r="26" spans="1:15" ht="12.75">
      <c r="A26" s="77" t="s">
        <v>25</v>
      </c>
      <c r="B26" s="282" t="s">
        <v>326</v>
      </c>
      <c r="C26" s="167"/>
      <c r="D26" s="167"/>
      <c r="E26" s="167">
        <v>100</v>
      </c>
      <c r="F26" s="167"/>
      <c r="G26" s="167"/>
      <c r="H26" s="167"/>
      <c r="I26" s="167">
        <v>645</v>
      </c>
      <c r="J26" s="167"/>
      <c r="K26" s="167">
        <v>100</v>
      </c>
      <c r="L26" s="167"/>
      <c r="M26" s="167">
        <v>50</v>
      </c>
      <c r="N26" s="167"/>
      <c r="O26" s="194">
        <f t="shared" si="2"/>
        <v>895</v>
      </c>
    </row>
    <row r="27" spans="1:15" ht="12.75">
      <c r="A27" s="558" t="s">
        <v>26</v>
      </c>
      <c r="B27" s="547" t="s">
        <v>260</v>
      </c>
      <c r="C27" s="548">
        <f aca="true" t="shared" si="3" ref="C27:N27">SUM(C17:C26)</f>
        <v>6680</v>
      </c>
      <c r="D27" s="548">
        <f t="shared" si="3"/>
        <v>7245</v>
      </c>
      <c r="E27" s="548">
        <f t="shared" si="3"/>
        <v>9150</v>
      </c>
      <c r="F27" s="548">
        <f t="shared" si="3"/>
        <v>8860</v>
      </c>
      <c r="G27" s="548">
        <f t="shared" si="3"/>
        <v>8110</v>
      </c>
      <c r="H27" s="548">
        <f t="shared" si="3"/>
        <v>8930</v>
      </c>
      <c r="I27" s="548">
        <f t="shared" si="3"/>
        <v>8736</v>
      </c>
      <c r="J27" s="548">
        <f t="shared" si="3"/>
        <v>7440</v>
      </c>
      <c r="K27" s="548">
        <f t="shared" si="3"/>
        <v>8954</v>
      </c>
      <c r="L27" s="548">
        <f t="shared" si="3"/>
        <v>8421</v>
      </c>
      <c r="M27" s="548">
        <f t="shared" si="3"/>
        <v>7998</v>
      </c>
      <c r="N27" s="548">
        <f t="shared" si="3"/>
        <v>8823</v>
      </c>
      <c r="O27" s="557">
        <f t="shared" si="2"/>
        <v>99347</v>
      </c>
    </row>
    <row r="28" spans="1:15" ht="12.75">
      <c r="A28" s="559" t="s">
        <v>27</v>
      </c>
      <c r="B28" s="550" t="s">
        <v>368</v>
      </c>
      <c r="C28" s="551">
        <f aca="true" t="shared" si="4" ref="C28:O28">C15-C27</f>
        <v>-1010</v>
      </c>
      <c r="D28" s="551">
        <f t="shared" si="4"/>
        <v>-425</v>
      </c>
      <c r="E28" s="551">
        <f t="shared" si="4"/>
        <v>-1240</v>
      </c>
      <c r="F28" s="551">
        <f t="shared" si="4"/>
        <v>-80</v>
      </c>
      <c r="G28" s="551">
        <f t="shared" si="4"/>
        <v>3965</v>
      </c>
      <c r="H28" s="551">
        <f t="shared" si="4"/>
        <v>1949</v>
      </c>
      <c r="I28" s="551">
        <f t="shared" si="4"/>
        <v>-216</v>
      </c>
      <c r="J28" s="551">
        <f t="shared" si="4"/>
        <v>-1870</v>
      </c>
      <c r="K28" s="551">
        <f t="shared" si="4"/>
        <v>-1674</v>
      </c>
      <c r="L28" s="551">
        <f t="shared" si="4"/>
        <v>-1861</v>
      </c>
      <c r="M28" s="551">
        <f t="shared" si="4"/>
        <v>-2118</v>
      </c>
      <c r="N28" s="551">
        <f t="shared" si="4"/>
        <v>4580</v>
      </c>
      <c r="O28" s="560">
        <f t="shared" si="4"/>
        <v>0</v>
      </c>
    </row>
    <row r="29" spans="1:15" ht="15" thickBot="1">
      <c r="A29" s="561"/>
      <c r="B29" s="562" t="s">
        <v>369</v>
      </c>
      <c r="C29" s="562"/>
      <c r="D29" s="563">
        <f>C28+D28</f>
        <v>-1435</v>
      </c>
      <c r="E29" s="563">
        <f aca="true" t="shared" si="5" ref="E29:N29">D29+E28</f>
        <v>-2675</v>
      </c>
      <c r="F29" s="563">
        <f t="shared" si="5"/>
        <v>-2755</v>
      </c>
      <c r="G29" s="563">
        <f t="shared" si="5"/>
        <v>1210</v>
      </c>
      <c r="H29" s="563">
        <f t="shared" si="5"/>
        <v>3159</v>
      </c>
      <c r="I29" s="563">
        <f t="shared" si="5"/>
        <v>2943</v>
      </c>
      <c r="J29" s="563">
        <f t="shared" si="5"/>
        <v>1073</v>
      </c>
      <c r="K29" s="563">
        <f t="shared" si="5"/>
        <v>-601</v>
      </c>
      <c r="L29" s="563">
        <f t="shared" si="5"/>
        <v>-2462</v>
      </c>
      <c r="M29" s="563">
        <f t="shared" si="5"/>
        <v>-4580</v>
      </c>
      <c r="N29" s="563">
        <f t="shared" si="5"/>
        <v>0</v>
      </c>
      <c r="O29" s="564"/>
    </row>
  </sheetData>
  <sheetProtection/>
  <mergeCells count="3">
    <mergeCell ref="A1:O1"/>
    <mergeCell ref="A3:O3"/>
    <mergeCell ref="A2:O2"/>
  </mergeCells>
  <printOptions/>
  <pageMargins left="0.7" right="0.7" top="0.75" bottom="0.75" header="0.3" footer="0.3"/>
  <pageSetup fitToHeight="1" fitToWidth="1" horizontalDpi="600" verticalDpi="600" orientation="landscape" paperSize="9" scale="91" r:id="rId1"/>
  <headerFooter alignWithMargins="0">
    <oddHeader>&amp;R14. sz. melléklet
ezer Ft-ban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87"/>
  <sheetViews>
    <sheetView zoomScalePageLayoutView="0" workbookViewId="0" topLeftCell="A67">
      <selection activeCell="B90" sqref="B90"/>
    </sheetView>
  </sheetViews>
  <sheetFormatPr defaultColWidth="9.00390625" defaultRowHeight="12.75"/>
  <cols>
    <col min="1" max="1" width="8.50390625" style="54" customWidth="1"/>
    <col min="2" max="2" width="51.00390625" style="54" customWidth="1"/>
    <col min="3" max="3" width="14.375" style="54" customWidth="1"/>
    <col min="4" max="4" width="12.125" style="54" customWidth="1"/>
    <col min="5" max="5" width="13.125" style="54" customWidth="1"/>
    <col min="6" max="16384" width="9.375" style="54" customWidth="1"/>
  </cols>
  <sheetData>
    <row r="1" spans="1:5" ht="15.75" customHeight="1">
      <c r="A1" s="199" t="s">
        <v>0</v>
      </c>
      <c r="B1" s="199"/>
      <c r="C1" s="199"/>
      <c r="D1" s="199"/>
      <c r="E1" s="199"/>
    </row>
    <row r="2" spans="1:5" ht="15.75" customHeight="1" thickBot="1">
      <c r="A2" s="200"/>
      <c r="B2" s="200"/>
      <c r="C2" s="200"/>
      <c r="D2" s="491" t="s">
        <v>48</v>
      </c>
      <c r="E2" s="491"/>
    </row>
    <row r="3" spans="1:5" ht="37.5" customHeight="1" thickBot="1">
      <c r="A3" s="221" t="s">
        <v>1</v>
      </c>
      <c r="B3" s="222" t="s">
        <v>2</v>
      </c>
      <c r="C3" s="222" t="s">
        <v>374</v>
      </c>
      <c r="D3" s="222" t="s">
        <v>375</v>
      </c>
      <c r="E3" s="223"/>
    </row>
    <row r="4" spans="1:5" s="227" customFormat="1" ht="12" customHeight="1" thickBot="1">
      <c r="A4" s="224">
        <v>1</v>
      </c>
      <c r="B4" s="225">
        <v>2</v>
      </c>
      <c r="C4" s="225">
        <v>3</v>
      </c>
      <c r="D4" s="225">
        <v>4</v>
      </c>
      <c r="E4" s="226">
        <v>5</v>
      </c>
    </row>
    <row r="5" spans="1:5" s="55" customFormat="1" ht="12" customHeight="1" thickBot="1">
      <c r="A5" s="293" t="s">
        <v>3</v>
      </c>
      <c r="B5" s="233" t="s">
        <v>210</v>
      </c>
      <c r="C5" s="307">
        <f>C6+C7</f>
        <v>42133</v>
      </c>
      <c r="D5" s="307">
        <f>D6+D7</f>
        <v>44437</v>
      </c>
      <c r="E5" s="308">
        <f>E6+E7</f>
        <v>0</v>
      </c>
    </row>
    <row r="6" spans="1:5" s="55" customFormat="1" ht="12" customHeight="1" thickBot="1">
      <c r="A6" s="294" t="s">
        <v>4</v>
      </c>
      <c r="B6" s="234" t="s">
        <v>5</v>
      </c>
      <c r="C6" s="309">
        <v>5156</v>
      </c>
      <c r="D6" s="309">
        <v>6612</v>
      </c>
      <c r="E6" s="310"/>
    </row>
    <row r="7" spans="1:5" s="55" customFormat="1" ht="12" customHeight="1" thickBot="1">
      <c r="A7" s="294" t="s">
        <v>6</v>
      </c>
      <c r="B7" s="234" t="s">
        <v>248</v>
      </c>
      <c r="C7" s="311">
        <f>SUM(C8:C11)</f>
        <v>36977</v>
      </c>
      <c r="D7" s="311">
        <f>SUM(D8:D11)</f>
        <v>37825</v>
      </c>
      <c r="E7" s="311">
        <f>SUM(E8:E11)</f>
        <v>0</v>
      </c>
    </row>
    <row r="8" spans="1:5" s="55" customFormat="1" ht="12" customHeight="1">
      <c r="A8" s="295" t="s">
        <v>182</v>
      </c>
      <c r="B8" s="240" t="s">
        <v>295</v>
      </c>
      <c r="C8" s="312">
        <v>800</v>
      </c>
      <c r="D8" s="312">
        <v>600</v>
      </c>
      <c r="E8" s="313"/>
    </row>
    <row r="9" spans="1:5" s="55" customFormat="1" ht="12" customHeight="1">
      <c r="A9" s="296" t="s">
        <v>183</v>
      </c>
      <c r="B9" s="241" t="s">
        <v>50</v>
      </c>
      <c r="C9" s="242">
        <v>7500</v>
      </c>
      <c r="D9" s="242">
        <v>15271</v>
      </c>
      <c r="E9" s="314"/>
    </row>
    <row r="10" spans="1:5" s="55" customFormat="1" ht="12" customHeight="1">
      <c r="A10" s="296" t="s">
        <v>184</v>
      </c>
      <c r="B10" s="241" t="s">
        <v>51</v>
      </c>
      <c r="C10" s="242">
        <v>28377</v>
      </c>
      <c r="D10" s="242">
        <v>21486</v>
      </c>
      <c r="E10" s="314"/>
    </row>
    <row r="11" spans="1:5" s="55" customFormat="1" ht="12" customHeight="1" thickBot="1">
      <c r="A11" s="297" t="s">
        <v>185</v>
      </c>
      <c r="B11" s="245" t="s">
        <v>52</v>
      </c>
      <c r="C11" s="315">
        <v>300</v>
      </c>
      <c r="D11" s="315">
        <v>468</v>
      </c>
      <c r="E11" s="316"/>
    </row>
    <row r="12" spans="1:5" s="55" customFormat="1" ht="12" customHeight="1" thickBot="1">
      <c r="A12" s="294" t="s">
        <v>7</v>
      </c>
      <c r="B12" s="234" t="s">
        <v>211</v>
      </c>
      <c r="C12" s="311">
        <f>SUM(C13:C15)</f>
        <v>2100</v>
      </c>
      <c r="D12" s="311">
        <f>SUM(D13:D15)</f>
        <v>9830</v>
      </c>
      <c r="E12" s="317">
        <f>SUM(E13:E15)</f>
        <v>0</v>
      </c>
    </row>
    <row r="13" spans="1:5" s="55" customFormat="1" ht="12" customHeight="1">
      <c r="A13" s="298" t="s">
        <v>186</v>
      </c>
      <c r="B13" s="247" t="s">
        <v>140</v>
      </c>
      <c r="C13" s="318"/>
      <c r="D13" s="318"/>
      <c r="E13" s="319"/>
    </row>
    <row r="14" spans="1:5" s="55" customFormat="1" ht="12" customHeight="1">
      <c r="A14" s="295" t="s">
        <v>187</v>
      </c>
      <c r="B14" s="241" t="s">
        <v>139</v>
      </c>
      <c r="C14" s="312">
        <v>2100</v>
      </c>
      <c r="D14" s="312">
        <v>2100</v>
      </c>
      <c r="E14" s="313"/>
    </row>
    <row r="15" spans="1:5" s="55" customFormat="1" ht="12" customHeight="1" thickBot="1">
      <c r="A15" s="299" t="s">
        <v>188</v>
      </c>
      <c r="B15" s="250" t="s">
        <v>376</v>
      </c>
      <c r="C15" s="320"/>
      <c r="D15" s="320">
        <v>7730</v>
      </c>
      <c r="E15" s="321"/>
    </row>
    <row r="16" spans="1:5" s="55" customFormat="1" ht="12" customHeight="1" thickBot="1">
      <c r="A16" s="294" t="s">
        <v>8</v>
      </c>
      <c r="B16" s="234" t="s">
        <v>212</v>
      </c>
      <c r="C16" s="311">
        <f>C17+C18+C19+C20+C21+C22+C23</f>
        <v>23448</v>
      </c>
      <c r="D16" s="311">
        <f>D17+D18+D19+D20+D21+D22+D23</f>
        <v>24685</v>
      </c>
      <c r="E16" s="317">
        <f>E17+E18+E19+E20+E21+E22+E23</f>
        <v>0</v>
      </c>
    </row>
    <row r="17" spans="1:5" s="55" customFormat="1" ht="12" customHeight="1">
      <c r="A17" s="298" t="s">
        <v>189</v>
      </c>
      <c r="B17" s="247" t="s">
        <v>181</v>
      </c>
      <c r="C17" s="318">
        <v>9976</v>
      </c>
      <c r="D17" s="318">
        <v>9976</v>
      </c>
      <c r="E17" s="319"/>
    </row>
    <row r="18" spans="1:5" s="55" customFormat="1" ht="12" customHeight="1">
      <c r="A18" s="296" t="s">
        <v>190</v>
      </c>
      <c r="B18" s="241" t="s">
        <v>145</v>
      </c>
      <c r="C18" s="242"/>
      <c r="D18" s="242">
        <v>922</v>
      </c>
      <c r="E18" s="314"/>
    </row>
    <row r="19" spans="1:5" s="55" customFormat="1" ht="12" customHeight="1">
      <c r="A19" s="296" t="s">
        <v>191</v>
      </c>
      <c r="B19" s="241" t="s">
        <v>325</v>
      </c>
      <c r="C19" s="242"/>
      <c r="D19" s="242"/>
      <c r="E19" s="314"/>
    </row>
    <row r="20" spans="1:5" s="55" customFormat="1" ht="12" customHeight="1">
      <c r="A20" s="299" t="s">
        <v>192</v>
      </c>
      <c r="B20" s="241" t="s">
        <v>163</v>
      </c>
      <c r="C20" s="320">
        <v>13472</v>
      </c>
      <c r="D20" s="320">
        <v>13787</v>
      </c>
      <c r="E20" s="321"/>
    </row>
    <row r="21" spans="1:5" s="55" customFormat="1" ht="12" customHeight="1">
      <c r="A21" s="299" t="s">
        <v>193</v>
      </c>
      <c r="B21" s="241" t="s">
        <v>337</v>
      </c>
      <c r="C21" s="320"/>
      <c r="D21" s="320"/>
      <c r="E21" s="321"/>
    </row>
    <row r="22" spans="1:5" s="55" customFormat="1" ht="12" customHeight="1">
      <c r="A22" s="296" t="s">
        <v>194</v>
      </c>
      <c r="B22" s="241" t="s">
        <v>55</v>
      </c>
      <c r="C22" s="242"/>
      <c r="D22" s="242"/>
      <c r="E22" s="314"/>
    </row>
    <row r="23" spans="1:5" s="55" customFormat="1" ht="12" customHeight="1">
      <c r="A23" s="300" t="s">
        <v>195</v>
      </c>
      <c r="B23" s="253" t="s">
        <v>213</v>
      </c>
      <c r="C23" s="322">
        <f>C24+C25+C26+C27</f>
        <v>0</v>
      </c>
      <c r="D23" s="322">
        <f>D24+D25+D26+D27</f>
        <v>0</v>
      </c>
      <c r="E23" s="323">
        <f>E24+E25+E26+E27</f>
        <v>0</v>
      </c>
    </row>
    <row r="24" spans="1:5" s="55" customFormat="1" ht="12" customHeight="1">
      <c r="A24" s="296" t="s">
        <v>214</v>
      </c>
      <c r="B24" s="254" t="s">
        <v>264</v>
      </c>
      <c r="C24" s="324"/>
      <c r="D24" s="324"/>
      <c r="E24" s="325"/>
    </row>
    <row r="25" spans="1:5" s="55" customFormat="1" ht="12" customHeight="1">
      <c r="A25" s="296" t="s">
        <v>215</v>
      </c>
      <c r="B25" s="254" t="s">
        <v>164</v>
      </c>
      <c r="C25" s="324"/>
      <c r="D25" s="324"/>
      <c r="E25" s="325"/>
    </row>
    <row r="26" spans="1:5" s="55" customFormat="1" ht="12" customHeight="1">
      <c r="A26" s="296" t="s">
        <v>216</v>
      </c>
      <c r="B26" s="254" t="s">
        <v>54</v>
      </c>
      <c r="C26" s="324"/>
      <c r="D26" s="324"/>
      <c r="E26" s="325"/>
    </row>
    <row r="27" spans="1:5" s="55" customFormat="1" ht="12" customHeight="1" thickBot="1">
      <c r="A27" s="299" t="s">
        <v>217</v>
      </c>
      <c r="B27" s="255" t="s">
        <v>55</v>
      </c>
      <c r="C27" s="326"/>
      <c r="D27" s="326"/>
      <c r="E27" s="327"/>
    </row>
    <row r="28" spans="1:5" s="55" customFormat="1" ht="12" customHeight="1" thickBot="1">
      <c r="A28" s="294" t="s">
        <v>9</v>
      </c>
      <c r="B28" s="234" t="s">
        <v>266</v>
      </c>
      <c r="C28" s="311">
        <f>C29+C35</f>
        <v>3512</v>
      </c>
      <c r="D28" s="311">
        <f>D29+D35</f>
        <v>4924</v>
      </c>
      <c r="E28" s="317">
        <f>E29+E35</f>
        <v>0</v>
      </c>
    </row>
    <row r="29" spans="1:5" s="55" customFormat="1" ht="12" customHeight="1">
      <c r="A29" s="301" t="s">
        <v>196</v>
      </c>
      <c r="B29" s="256" t="s">
        <v>267</v>
      </c>
      <c r="C29" s="328">
        <f>C30+C31+C32+C33+C34</f>
        <v>3512</v>
      </c>
      <c r="D29" s="328">
        <f>D30+D31+D32+D33+D34</f>
        <v>4924</v>
      </c>
      <c r="E29" s="328">
        <f>E30+E31+E32+E33+E34</f>
        <v>0</v>
      </c>
    </row>
    <row r="30" spans="1:5" s="55" customFormat="1" ht="12" customHeight="1">
      <c r="A30" s="296" t="s">
        <v>200</v>
      </c>
      <c r="B30" s="254" t="s">
        <v>269</v>
      </c>
      <c r="C30" s="324"/>
      <c r="D30" s="324">
        <v>1001</v>
      </c>
      <c r="E30" s="325"/>
    </row>
    <row r="31" spans="1:5" s="55" customFormat="1" ht="12" customHeight="1">
      <c r="A31" s="296" t="s">
        <v>201</v>
      </c>
      <c r="B31" s="254" t="s">
        <v>268</v>
      </c>
      <c r="C31" s="324"/>
      <c r="D31" s="324"/>
      <c r="E31" s="325"/>
    </row>
    <row r="32" spans="1:5" s="55" customFormat="1" ht="12" customHeight="1">
      <c r="A32" s="296" t="s">
        <v>202</v>
      </c>
      <c r="B32" s="254" t="s">
        <v>270</v>
      </c>
      <c r="C32" s="324"/>
      <c r="D32" s="324"/>
      <c r="E32" s="325"/>
    </row>
    <row r="33" spans="1:5" s="55" customFormat="1" ht="12" customHeight="1">
      <c r="A33" s="296" t="s">
        <v>202</v>
      </c>
      <c r="B33" s="255" t="s">
        <v>271</v>
      </c>
      <c r="C33" s="326">
        <v>3512</v>
      </c>
      <c r="D33" s="326">
        <v>3923</v>
      </c>
      <c r="E33" s="327"/>
    </row>
    <row r="34" spans="1:5" s="55" customFormat="1" ht="12" customHeight="1">
      <c r="A34" s="296" t="s">
        <v>203</v>
      </c>
      <c r="B34" s="255" t="s">
        <v>265</v>
      </c>
      <c r="C34" s="326"/>
      <c r="D34" s="326"/>
      <c r="E34" s="327"/>
    </row>
    <row r="35" spans="1:5" s="55" customFormat="1" ht="12" customHeight="1">
      <c r="A35" s="300" t="s">
        <v>197</v>
      </c>
      <c r="B35" s="253" t="s">
        <v>218</v>
      </c>
      <c r="C35" s="322">
        <f>C36+C37+C38+C39</f>
        <v>0</v>
      </c>
      <c r="D35" s="322">
        <f>D36+D37+D38+D39</f>
        <v>0</v>
      </c>
      <c r="E35" s="323">
        <f>E36+E37+E38+E39</f>
        <v>0</v>
      </c>
    </row>
    <row r="36" spans="1:5" s="55" customFormat="1" ht="12" customHeight="1">
      <c r="A36" s="296" t="s">
        <v>219</v>
      </c>
      <c r="B36" s="254" t="s">
        <v>269</v>
      </c>
      <c r="C36" s="324"/>
      <c r="D36" s="324"/>
      <c r="E36" s="325"/>
    </row>
    <row r="37" spans="1:5" s="55" customFormat="1" ht="12" customHeight="1">
      <c r="A37" s="296" t="s">
        <v>220</v>
      </c>
      <c r="B37" s="254" t="s">
        <v>270</v>
      </c>
      <c r="C37" s="324"/>
      <c r="D37" s="324"/>
      <c r="E37" s="325"/>
    </row>
    <row r="38" spans="1:5" s="55" customFormat="1" ht="12" customHeight="1">
      <c r="A38" s="296" t="s">
        <v>221</v>
      </c>
      <c r="B38" s="254" t="s">
        <v>271</v>
      </c>
      <c r="C38" s="324"/>
      <c r="D38" s="324"/>
      <c r="E38" s="325"/>
    </row>
    <row r="39" spans="1:5" s="55" customFormat="1" ht="12" customHeight="1" thickBot="1">
      <c r="A39" s="299" t="s">
        <v>222</v>
      </c>
      <c r="B39" s="255" t="s">
        <v>265</v>
      </c>
      <c r="C39" s="326"/>
      <c r="D39" s="326"/>
      <c r="E39" s="327"/>
    </row>
    <row r="40" spans="1:5" s="55" customFormat="1" ht="12" customHeight="1" thickBot="1">
      <c r="A40" s="294" t="s">
        <v>10</v>
      </c>
      <c r="B40" s="234" t="s">
        <v>247</v>
      </c>
      <c r="C40" s="271">
        <f>C41+C42</f>
        <v>0</v>
      </c>
      <c r="D40" s="271">
        <f>D41+D42</f>
        <v>0</v>
      </c>
      <c r="E40" s="306">
        <f>E41+E42</f>
        <v>0</v>
      </c>
    </row>
    <row r="41" spans="1:5" s="55" customFormat="1" ht="12" customHeight="1">
      <c r="A41" s="302" t="s">
        <v>204</v>
      </c>
      <c r="B41" s="257" t="s">
        <v>207</v>
      </c>
      <c r="C41" s="261"/>
      <c r="D41" s="261"/>
      <c r="E41" s="329"/>
    </row>
    <row r="42" spans="1:5" s="55" customFormat="1" ht="12" customHeight="1" thickBot="1">
      <c r="A42" s="303" t="s">
        <v>205</v>
      </c>
      <c r="B42" s="247" t="s">
        <v>206</v>
      </c>
      <c r="C42" s="304"/>
      <c r="D42" s="304"/>
      <c r="E42" s="305"/>
    </row>
    <row r="43" spans="1:5" s="55" customFormat="1" ht="12" customHeight="1" thickBot="1">
      <c r="A43" s="294" t="s">
        <v>11</v>
      </c>
      <c r="B43" s="234" t="s">
        <v>223</v>
      </c>
      <c r="C43" s="311">
        <f>SUM(C44:C45)</f>
        <v>4250</v>
      </c>
      <c r="D43" s="311">
        <f>SUM(D44:D45)</f>
        <v>8526</v>
      </c>
      <c r="E43" s="317">
        <f>SUM(E44:E45)</f>
        <v>0</v>
      </c>
    </row>
    <row r="44" spans="1:5" s="55" customFormat="1" ht="12" customHeight="1">
      <c r="A44" s="298" t="s">
        <v>198</v>
      </c>
      <c r="B44" s="247" t="s">
        <v>138</v>
      </c>
      <c r="C44" s="318">
        <v>4005</v>
      </c>
      <c r="D44" s="318">
        <v>8281</v>
      </c>
      <c r="E44" s="319"/>
    </row>
    <row r="45" spans="1:5" s="55" customFormat="1" ht="12" customHeight="1" thickBot="1">
      <c r="A45" s="296" t="s">
        <v>199</v>
      </c>
      <c r="B45" s="241" t="s">
        <v>272</v>
      </c>
      <c r="C45" s="242">
        <v>245</v>
      </c>
      <c r="D45" s="242">
        <v>245</v>
      </c>
      <c r="E45" s="314"/>
    </row>
    <row r="46" spans="1:5" s="55" customFormat="1" ht="12" customHeight="1" thickBot="1">
      <c r="A46" s="294" t="s">
        <v>12</v>
      </c>
      <c r="B46" s="258" t="s">
        <v>224</v>
      </c>
      <c r="C46" s="311">
        <f>C5+C12+C16+C28+C40+C43</f>
        <v>75443</v>
      </c>
      <c r="D46" s="311">
        <f>D5+D12+D16+D28+D40+D43</f>
        <v>92402</v>
      </c>
      <c r="E46" s="317">
        <f>E5+E12+E16+E28+E40+E43</f>
        <v>0</v>
      </c>
    </row>
    <row r="47" spans="1:5" s="55" customFormat="1" ht="12" customHeight="1">
      <c r="A47" s="298" t="s">
        <v>13</v>
      </c>
      <c r="B47" s="247" t="s">
        <v>227</v>
      </c>
      <c r="C47" s="318"/>
      <c r="D47" s="318">
        <v>6945</v>
      </c>
      <c r="E47" s="319"/>
    </row>
    <row r="48" spans="1:5" s="55" customFormat="1" ht="12" customHeight="1">
      <c r="A48" s="298" t="s">
        <v>226</v>
      </c>
      <c r="B48" s="259" t="s">
        <v>208</v>
      </c>
      <c r="C48" s="330"/>
      <c r="D48" s="330"/>
      <c r="E48" s="331"/>
    </row>
    <row r="49" spans="1:5" s="55" customFormat="1" ht="12" customHeight="1">
      <c r="A49" s="298" t="s">
        <v>225</v>
      </c>
      <c r="B49" s="260" t="s">
        <v>209</v>
      </c>
      <c r="C49" s="332"/>
      <c r="D49" s="332"/>
      <c r="E49" s="333"/>
    </row>
    <row r="50" spans="1:5" s="55" customFormat="1" ht="12" customHeight="1" thickBot="1">
      <c r="A50" s="295" t="s">
        <v>14</v>
      </c>
      <c r="B50" s="240" t="s">
        <v>144</v>
      </c>
      <c r="C50" s="312"/>
      <c r="D50" s="312"/>
      <c r="E50" s="313"/>
    </row>
    <row r="51" spans="1:5" s="55" customFormat="1" ht="12" customHeight="1" thickBot="1">
      <c r="A51" s="294" t="s">
        <v>15</v>
      </c>
      <c r="B51" s="234" t="s">
        <v>146</v>
      </c>
      <c r="C51" s="309"/>
      <c r="D51" s="309"/>
      <c r="E51" s="310"/>
    </row>
    <row r="52" spans="1:5" s="55" customFormat="1" ht="12" customHeight="1" thickBot="1">
      <c r="A52" s="294" t="s">
        <v>16</v>
      </c>
      <c r="B52" s="234" t="s">
        <v>228</v>
      </c>
      <c r="C52" s="311">
        <f>C46+C47+C48+C49+C50+C51</f>
        <v>75443</v>
      </c>
      <c r="D52" s="311">
        <f>D46+D47+D48+D49+D50+D51</f>
        <v>99347</v>
      </c>
      <c r="E52" s="311">
        <f>E46+E47+E48+E49+E50+E51</f>
        <v>0</v>
      </c>
    </row>
    <row r="53" spans="1:5" s="63" customFormat="1" ht="12.75" customHeight="1">
      <c r="A53" s="201"/>
      <c r="B53" s="202"/>
      <c r="C53" s="62"/>
      <c r="D53" s="62"/>
      <c r="E53" s="62"/>
    </row>
    <row r="54" spans="1:5" s="63" customFormat="1" ht="12.75" customHeight="1">
      <c r="A54" s="201"/>
      <c r="B54" s="202"/>
      <c r="C54" s="62"/>
      <c r="D54" s="62"/>
      <c r="E54" s="62"/>
    </row>
    <row r="55" spans="1:5" s="63" customFormat="1" ht="12.75" customHeight="1">
      <c r="A55" s="201"/>
      <c r="B55" s="202"/>
      <c r="C55" s="62"/>
      <c r="D55" s="62"/>
      <c r="E55" s="62"/>
    </row>
    <row r="56" spans="1:5" s="63" customFormat="1" ht="12.75" customHeight="1">
      <c r="A56" s="201"/>
      <c r="B56" s="202"/>
      <c r="C56" s="62"/>
      <c r="D56" s="62"/>
      <c r="E56" s="62"/>
    </row>
    <row r="57" spans="1:5" s="63" customFormat="1" ht="12.75" customHeight="1">
      <c r="A57" s="201"/>
      <c r="B57" s="202"/>
      <c r="C57" s="62"/>
      <c r="D57" s="62"/>
      <c r="E57" s="62"/>
    </row>
    <row r="58" spans="1:5" ht="12.75" customHeight="1">
      <c r="A58" s="203"/>
      <c r="B58" s="203"/>
      <c r="C58" s="203"/>
      <c r="D58" s="203"/>
      <c r="E58" s="203"/>
    </row>
    <row r="59" spans="1:5" ht="16.5" customHeight="1">
      <c r="A59" s="204" t="s">
        <v>33</v>
      </c>
      <c r="B59" s="204"/>
      <c r="C59" s="204"/>
      <c r="D59" s="204"/>
      <c r="E59" s="204"/>
    </row>
    <row r="60" spans="1:5" ht="16.5" customHeight="1" thickBot="1">
      <c r="A60" s="205"/>
      <c r="B60" s="205"/>
      <c r="C60" s="205"/>
      <c r="D60" s="492" t="s">
        <v>48</v>
      </c>
      <c r="E60" s="492"/>
    </row>
    <row r="61" spans="1:5" ht="37.5" customHeight="1" thickBot="1">
      <c r="A61" s="228" t="s">
        <v>1</v>
      </c>
      <c r="B61" s="229" t="s">
        <v>34</v>
      </c>
      <c r="C61" s="222" t="s">
        <v>374</v>
      </c>
      <c r="D61" s="222" t="s">
        <v>375</v>
      </c>
      <c r="E61" s="223"/>
    </row>
    <row r="62" spans="1:5" s="227" customFormat="1" ht="12" customHeight="1" thickBot="1">
      <c r="A62" s="230">
        <v>1</v>
      </c>
      <c r="B62" s="231">
        <v>2</v>
      </c>
      <c r="C62" s="231">
        <v>3</v>
      </c>
      <c r="D62" s="231">
        <v>4</v>
      </c>
      <c r="E62" s="232">
        <v>5</v>
      </c>
    </row>
    <row r="63" spans="1:5" ht="12" customHeight="1" thickBot="1">
      <c r="A63" s="293" t="s">
        <v>3</v>
      </c>
      <c r="B63" s="262" t="s">
        <v>236</v>
      </c>
      <c r="C63" s="235">
        <f>SUM(C64:C70)</f>
        <v>62751</v>
      </c>
      <c r="D63" s="235">
        <f>SUM(D64:D70)</f>
        <v>74924</v>
      </c>
      <c r="E63" s="236">
        <f>SUM(E64:E70)</f>
        <v>0</v>
      </c>
    </row>
    <row r="64" spans="1:5" ht="12" customHeight="1">
      <c r="A64" s="302" t="s">
        <v>229</v>
      </c>
      <c r="B64" s="257" t="s">
        <v>35</v>
      </c>
      <c r="C64" s="263">
        <v>19400</v>
      </c>
      <c r="D64" s="263">
        <v>22646</v>
      </c>
      <c r="E64" s="264"/>
    </row>
    <row r="65" spans="1:5" ht="12" customHeight="1">
      <c r="A65" s="296" t="s">
        <v>230</v>
      </c>
      <c r="B65" s="241" t="s">
        <v>36</v>
      </c>
      <c r="C65" s="243">
        <v>4998</v>
      </c>
      <c r="D65" s="243">
        <v>5120</v>
      </c>
      <c r="E65" s="244"/>
    </row>
    <row r="66" spans="1:5" ht="12" customHeight="1">
      <c r="A66" s="296" t="s">
        <v>231</v>
      </c>
      <c r="B66" s="241" t="s">
        <v>37</v>
      </c>
      <c r="C66" s="251">
        <v>11131</v>
      </c>
      <c r="D66" s="251">
        <v>16629</v>
      </c>
      <c r="E66" s="252"/>
    </row>
    <row r="67" spans="1:5" ht="12" customHeight="1">
      <c r="A67" s="296" t="s">
        <v>232</v>
      </c>
      <c r="B67" s="265" t="s">
        <v>156</v>
      </c>
      <c r="C67" s="251">
        <v>1258</v>
      </c>
      <c r="D67" s="251">
        <v>2002</v>
      </c>
      <c r="E67" s="252"/>
    </row>
    <row r="68" spans="1:5" ht="12" customHeight="1">
      <c r="A68" s="296" t="s">
        <v>233</v>
      </c>
      <c r="B68" s="266" t="s">
        <v>273</v>
      </c>
      <c r="C68" s="251">
        <v>17990</v>
      </c>
      <c r="D68" s="251">
        <v>20385</v>
      </c>
      <c r="E68" s="252"/>
    </row>
    <row r="69" spans="1:5" ht="12" customHeight="1">
      <c r="A69" s="296" t="s">
        <v>234</v>
      </c>
      <c r="B69" s="241" t="s">
        <v>148</v>
      </c>
      <c r="C69" s="251">
        <v>6074</v>
      </c>
      <c r="D69" s="251">
        <v>7247</v>
      </c>
      <c r="E69" s="252"/>
    </row>
    <row r="70" spans="1:5" ht="12" customHeight="1" thickBot="1">
      <c r="A70" s="296" t="s">
        <v>235</v>
      </c>
      <c r="B70" s="267" t="s">
        <v>326</v>
      </c>
      <c r="C70" s="251">
        <v>1900</v>
      </c>
      <c r="D70" s="251">
        <v>895</v>
      </c>
      <c r="E70" s="252"/>
    </row>
    <row r="71" spans="1:5" ht="12" customHeight="1" thickBot="1">
      <c r="A71" s="294" t="s">
        <v>4</v>
      </c>
      <c r="B71" s="268" t="s">
        <v>242</v>
      </c>
      <c r="C71" s="239">
        <f>SUM(C72:C76)</f>
        <v>10800</v>
      </c>
      <c r="D71" s="239">
        <f>SUM(D72:D76)</f>
        <v>20965</v>
      </c>
      <c r="E71" s="246">
        <f>SUM(E72:E76)</f>
        <v>0</v>
      </c>
    </row>
    <row r="72" spans="1:5" ht="12" customHeight="1">
      <c r="A72" s="298" t="s">
        <v>237</v>
      </c>
      <c r="B72" s="247" t="s">
        <v>147</v>
      </c>
      <c r="C72" s="248">
        <v>6000</v>
      </c>
      <c r="D72" s="248">
        <v>8411</v>
      </c>
      <c r="E72" s="249"/>
    </row>
    <row r="73" spans="1:5" ht="12" customHeight="1">
      <c r="A73" s="298" t="s">
        <v>238</v>
      </c>
      <c r="B73" s="241" t="s">
        <v>165</v>
      </c>
      <c r="C73" s="243">
        <v>3600</v>
      </c>
      <c r="D73" s="243">
        <v>4493</v>
      </c>
      <c r="E73" s="244"/>
    </row>
    <row r="74" spans="1:5" ht="12" customHeight="1">
      <c r="A74" s="298" t="s">
        <v>239</v>
      </c>
      <c r="B74" s="241" t="s">
        <v>274</v>
      </c>
      <c r="C74" s="243">
        <v>500</v>
      </c>
      <c r="D74" s="243">
        <v>1188</v>
      </c>
      <c r="E74" s="244"/>
    </row>
    <row r="75" spans="1:5" ht="12" customHeight="1">
      <c r="A75" s="298" t="s">
        <v>240</v>
      </c>
      <c r="B75" s="241" t="s">
        <v>377</v>
      </c>
      <c r="C75" s="243">
        <v>500</v>
      </c>
      <c r="D75" s="243">
        <v>500</v>
      </c>
      <c r="E75" s="244"/>
    </row>
    <row r="76" spans="1:5" ht="12" customHeight="1" thickBot="1">
      <c r="A76" s="299" t="s">
        <v>241</v>
      </c>
      <c r="B76" s="267" t="s">
        <v>378</v>
      </c>
      <c r="C76" s="251">
        <v>200</v>
      </c>
      <c r="D76" s="251">
        <v>6373</v>
      </c>
      <c r="E76" s="252"/>
    </row>
    <row r="77" spans="1:5" ht="12" customHeight="1" thickBot="1">
      <c r="A77" s="294" t="s">
        <v>6</v>
      </c>
      <c r="B77" s="268" t="s">
        <v>243</v>
      </c>
      <c r="C77" s="239">
        <f>SUM(C78:C80)</f>
        <v>500</v>
      </c>
      <c r="D77" s="239">
        <f>SUM(D78:D80)</f>
        <v>514</v>
      </c>
      <c r="E77" s="246">
        <f>SUM(E78:E80)</f>
        <v>0</v>
      </c>
    </row>
    <row r="78" spans="1:5" ht="12" customHeight="1">
      <c r="A78" s="298" t="s">
        <v>182</v>
      </c>
      <c r="B78" s="247" t="s">
        <v>62</v>
      </c>
      <c r="C78" s="248">
        <v>500</v>
      </c>
      <c r="D78" s="248">
        <v>514</v>
      </c>
      <c r="E78" s="249"/>
    </row>
    <row r="79" spans="1:5" ht="12" customHeight="1">
      <c r="A79" s="296" t="s">
        <v>183</v>
      </c>
      <c r="B79" s="241" t="s">
        <v>275</v>
      </c>
      <c r="C79" s="243"/>
      <c r="D79" s="243"/>
      <c r="E79" s="244"/>
    </row>
    <row r="80" spans="1:5" ht="12" customHeight="1" thickBot="1">
      <c r="A80" s="299" t="s">
        <v>184</v>
      </c>
      <c r="B80" s="267" t="s">
        <v>379</v>
      </c>
      <c r="C80" s="251"/>
      <c r="D80" s="251"/>
      <c r="E80" s="252"/>
    </row>
    <row r="81" spans="1:5" ht="12" customHeight="1" thickBot="1">
      <c r="A81" s="294" t="s">
        <v>7</v>
      </c>
      <c r="B81" s="268" t="s">
        <v>172</v>
      </c>
      <c r="C81" s="237">
        <v>400</v>
      </c>
      <c r="D81" s="237">
        <v>400</v>
      </c>
      <c r="E81" s="238"/>
    </row>
    <row r="82" spans="1:5" ht="12" customHeight="1" thickBot="1">
      <c r="A82" s="294" t="s">
        <v>8</v>
      </c>
      <c r="B82" s="268" t="s">
        <v>173</v>
      </c>
      <c r="C82" s="237"/>
      <c r="D82" s="237"/>
      <c r="E82" s="238"/>
    </row>
    <row r="83" spans="1:5" ht="12" customHeight="1" thickBot="1">
      <c r="A83" s="294" t="s">
        <v>9</v>
      </c>
      <c r="B83" s="268" t="s">
        <v>244</v>
      </c>
      <c r="C83" s="239">
        <f>SUM(C84:C85)</f>
        <v>992</v>
      </c>
      <c r="D83" s="239">
        <v>2544</v>
      </c>
      <c r="E83" s="246"/>
    </row>
    <row r="84" spans="1:5" ht="12" customHeight="1">
      <c r="A84" s="298" t="s">
        <v>196</v>
      </c>
      <c r="B84" s="247" t="s">
        <v>143</v>
      </c>
      <c r="C84" s="248">
        <v>992</v>
      </c>
      <c r="D84" s="248">
        <v>2544</v>
      </c>
      <c r="E84" s="249"/>
    </row>
    <row r="85" spans="1:5" ht="12" customHeight="1" thickBot="1">
      <c r="A85" s="299" t="s">
        <v>197</v>
      </c>
      <c r="B85" s="267" t="s">
        <v>276</v>
      </c>
      <c r="C85" s="251"/>
      <c r="D85" s="251"/>
      <c r="E85" s="252"/>
    </row>
    <row r="86" spans="1:5" ht="12" customHeight="1" thickBot="1">
      <c r="A86" s="294" t="s">
        <v>27</v>
      </c>
      <c r="B86" s="268" t="s">
        <v>245</v>
      </c>
      <c r="C86" s="239">
        <f>C63+C71+C77+C81+C82+C83</f>
        <v>75443</v>
      </c>
      <c r="D86" s="239">
        <f>D63+D71+D77+D81+D82+D83</f>
        <v>99347</v>
      </c>
      <c r="E86" s="246">
        <f>E63+E71+E77+E81+E82+E83</f>
        <v>0</v>
      </c>
    </row>
    <row r="87" ht="15.75">
      <c r="A87" s="76"/>
    </row>
  </sheetData>
  <sheetProtection/>
  <mergeCells count="2">
    <mergeCell ref="D2:E2"/>
    <mergeCell ref="D60:E60"/>
  </mergeCells>
  <printOptions horizontalCentered="1"/>
  <pageMargins left="0.5905511811023623" right="0.3937007874015748" top="1.61" bottom="0.4330708661417323" header="0.62" footer="0.2362204724409449"/>
  <pageSetup horizontalDpi="600" verticalDpi="600" orientation="portrait" paperSize="9" r:id="rId1"/>
  <headerFooter alignWithMargins="0">
    <oddHeader>&amp;C&amp;"Times New Roman CE,Félkövér"
Fácánkert KözségÖnkormányzata
2010. ÉVI KÖLTSÉGVETÉSÉNEK PÉNZÜGYI MÉRLEGE
&amp;R&amp;"Times New Roman CE,Félkövér dőlt"
&amp;12 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="75" zoomScaleNormal="75" zoomScalePageLayoutView="0" workbookViewId="0" topLeftCell="A7">
      <selection activeCell="B25" sqref="B25"/>
    </sheetView>
  </sheetViews>
  <sheetFormatPr defaultColWidth="9.00390625" defaultRowHeight="12.75"/>
  <cols>
    <col min="1" max="1" width="53.625" style="0" customWidth="1"/>
    <col min="2" max="2" width="11.50390625" style="0" customWidth="1"/>
    <col min="3" max="3" width="12.625" style="0" customWidth="1"/>
    <col min="4" max="4" width="15.625" style="0" customWidth="1"/>
    <col min="5" max="5" width="16.00390625" style="0" customWidth="1"/>
    <col min="6" max="6" width="16.625" style="0" customWidth="1"/>
    <col min="7" max="7" width="17.875" style="0" customWidth="1"/>
  </cols>
  <sheetData>
    <row r="1" spans="1:7" ht="24.75" customHeight="1">
      <c r="A1" s="43" t="s">
        <v>338</v>
      </c>
      <c r="B1" s="40"/>
      <c r="C1" s="40"/>
      <c r="D1" s="40"/>
      <c r="E1" s="40"/>
      <c r="F1" s="40"/>
      <c r="G1" s="40"/>
    </row>
    <row r="2" spans="1:7" s="41" customFormat="1" ht="27.75" customHeight="1" thickBot="1">
      <c r="A2" s="49"/>
      <c r="B2" s="49"/>
      <c r="C2" s="49"/>
      <c r="D2" s="49"/>
      <c r="E2" s="49"/>
      <c r="F2" s="49"/>
      <c r="G2" s="49"/>
    </row>
    <row r="3" spans="1:7" s="46" customFormat="1" ht="24" customHeight="1">
      <c r="A3" s="493" t="s">
        <v>42</v>
      </c>
      <c r="B3" s="493" t="s">
        <v>166</v>
      </c>
      <c r="C3" s="493" t="s">
        <v>174</v>
      </c>
      <c r="D3" s="493" t="s">
        <v>167</v>
      </c>
      <c r="E3" s="493" t="s">
        <v>168</v>
      </c>
      <c r="F3" s="493" t="s">
        <v>169</v>
      </c>
      <c r="G3" s="493" t="s">
        <v>170</v>
      </c>
    </row>
    <row r="4" spans="1:7" s="42" customFormat="1" ht="16.5" customHeight="1">
      <c r="A4" s="494"/>
      <c r="B4" s="494"/>
      <c r="C4" s="494"/>
      <c r="D4" s="494"/>
      <c r="E4" s="494"/>
      <c r="F4" s="494"/>
      <c r="G4" s="494"/>
    </row>
    <row r="5" spans="1:7" s="44" customFormat="1" ht="13.5" thickBot="1">
      <c r="A5" s="494"/>
      <c r="B5" s="495"/>
      <c r="C5" s="495"/>
      <c r="D5" s="495"/>
      <c r="E5" s="495"/>
      <c r="F5" s="495"/>
      <c r="G5" s="495"/>
    </row>
    <row r="6" spans="1:7" s="42" customFormat="1" ht="16.5" customHeight="1" thickBot="1">
      <c r="A6" s="495"/>
      <c r="B6" s="47" t="s">
        <v>44</v>
      </c>
      <c r="C6" s="48" t="s">
        <v>43</v>
      </c>
      <c r="D6" s="48" t="s">
        <v>45</v>
      </c>
      <c r="E6" s="48" t="s">
        <v>46</v>
      </c>
      <c r="F6" s="48" t="s">
        <v>45</v>
      </c>
      <c r="G6" s="48" t="s">
        <v>45</v>
      </c>
    </row>
    <row r="7" spans="1:7" s="45" customFormat="1" ht="13.5" thickBot="1">
      <c r="A7" s="81">
        <v>1</v>
      </c>
      <c r="B7" s="82">
        <v>2</v>
      </c>
      <c r="C7" s="82">
        <v>3</v>
      </c>
      <c r="D7" s="82">
        <v>4</v>
      </c>
      <c r="E7" s="82">
        <v>5</v>
      </c>
      <c r="F7" s="82">
        <v>6</v>
      </c>
      <c r="G7" s="82">
        <v>7</v>
      </c>
    </row>
    <row r="8" spans="1:7" ht="20.25" customHeight="1">
      <c r="A8" s="56" t="s">
        <v>277</v>
      </c>
      <c r="B8" s="59">
        <v>1947</v>
      </c>
      <c r="C8" s="59">
        <v>735</v>
      </c>
      <c r="D8" s="206">
        <f>B8*C8/1000</f>
        <v>1431.045</v>
      </c>
      <c r="E8" s="334">
        <v>100</v>
      </c>
      <c r="F8" s="206">
        <f>D8*E8/100</f>
        <v>1431.045</v>
      </c>
      <c r="G8" s="206">
        <f>D8-F8</f>
        <v>0</v>
      </c>
    </row>
    <row r="9" spans="1:7" ht="15.75">
      <c r="A9" s="57" t="s">
        <v>333</v>
      </c>
      <c r="B9" s="60"/>
      <c r="C9" s="60"/>
      <c r="D9" s="206">
        <v>1169</v>
      </c>
      <c r="E9" s="334">
        <v>100</v>
      </c>
      <c r="F9" s="206">
        <f aca="true" t="shared" si="0" ref="F9:F26">D9*E9/100</f>
        <v>1169</v>
      </c>
      <c r="G9" s="206">
        <f aca="true" t="shared" si="1" ref="G9:G26">D9-F9</f>
        <v>0</v>
      </c>
    </row>
    <row r="10" spans="1:7" ht="15.75">
      <c r="A10" s="57" t="s">
        <v>334</v>
      </c>
      <c r="B10" s="60"/>
      <c r="C10" s="60"/>
      <c r="D10" s="206">
        <f aca="true" t="shared" si="2" ref="D10:D26">B10*C10/1000</f>
        <v>0</v>
      </c>
      <c r="E10" s="334"/>
      <c r="F10" s="206">
        <f t="shared" si="0"/>
        <v>0</v>
      </c>
      <c r="G10" s="206">
        <f t="shared" si="1"/>
        <v>0</v>
      </c>
    </row>
    <row r="11" spans="1:7" ht="15.75">
      <c r="A11" s="57" t="s">
        <v>335</v>
      </c>
      <c r="B11" s="60"/>
      <c r="C11" s="60"/>
      <c r="D11" s="206"/>
      <c r="E11" s="334"/>
      <c r="F11" s="206">
        <f t="shared" si="0"/>
        <v>0</v>
      </c>
      <c r="G11" s="206">
        <f t="shared" si="1"/>
        <v>0</v>
      </c>
    </row>
    <row r="12" spans="1:7" ht="15.75">
      <c r="A12" s="57" t="s">
        <v>278</v>
      </c>
      <c r="B12" s="60">
        <v>2612</v>
      </c>
      <c r="C12" s="60">
        <v>27</v>
      </c>
      <c r="D12" s="206">
        <f t="shared" si="2"/>
        <v>70.524</v>
      </c>
      <c r="E12" s="334">
        <v>100</v>
      </c>
      <c r="F12" s="206">
        <f t="shared" si="0"/>
        <v>70.524</v>
      </c>
      <c r="G12" s="206">
        <f t="shared" si="1"/>
        <v>0</v>
      </c>
    </row>
    <row r="13" spans="1:7" ht="15.75">
      <c r="A13" s="57" t="s">
        <v>314</v>
      </c>
      <c r="B13" s="60">
        <v>2280</v>
      </c>
      <c r="C13" s="60">
        <v>735</v>
      </c>
      <c r="D13" s="206">
        <f t="shared" si="2"/>
        <v>1675.8</v>
      </c>
      <c r="E13" s="334">
        <v>100</v>
      </c>
      <c r="F13" s="206">
        <f t="shared" si="0"/>
        <v>1675.8</v>
      </c>
      <c r="G13" s="206">
        <f t="shared" si="1"/>
        <v>0</v>
      </c>
    </row>
    <row r="14" spans="1:7" ht="15.75">
      <c r="A14" s="57" t="s">
        <v>279</v>
      </c>
      <c r="B14" s="60"/>
      <c r="C14" s="60"/>
      <c r="D14" s="206">
        <f t="shared" si="2"/>
        <v>0</v>
      </c>
      <c r="E14" s="334"/>
      <c r="F14" s="206">
        <f t="shared" si="0"/>
        <v>0</v>
      </c>
      <c r="G14" s="206">
        <f t="shared" si="1"/>
        <v>0</v>
      </c>
    </row>
    <row r="15" spans="1:7" ht="15.75">
      <c r="A15" s="57" t="s">
        <v>280</v>
      </c>
      <c r="B15" s="60"/>
      <c r="C15" s="60"/>
      <c r="D15" s="206">
        <v>5297</v>
      </c>
      <c r="E15" s="334">
        <v>100</v>
      </c>
      <c r="F15" s="206">
        <f t="shared" si="0"/>
        <v>5297</v>
      </c>
      <c r="G15" s="206">
        <f t="shared" si="1"/>
        <v>0</v>
      </c>
    </row>
    <row r="16" spans="1:7" ht="15.75">
      <c r="A16" s="57" t="s">
        <v>336</v>
      </c>
      <c r="B16" s="60">
        <v>55362.5</v>
      </c>
      <c r="C16" s="60">
        <v>6</v>
      </c>
      <c r="D16" s="206">
        <f t="shared" si="2"/>
        <v>332.175</v>
      </c>
      <c r="E16" s="334"/>
      <c r="F16" s="206"/>
      <c r="G16" s="206">
        <f t="shared" si="1"/>
        <v>332.175</v>
      </c>
    </row>
    <row r="17" spans="1:7" ht="15.75">
      <c r="A17" s="57"/>
      <c r="B17" s="60"/>
      <c r="C17" s="60"/>
      <c r="D17" s="206">
        <f t="shared" si="2"/>
        <v>0</v>
      </c>
      <c r="E17" s="334"/>
      <c r="F17" s="206">
        <f t="shared" si="0"/>
        <v>0</v>
      </c>
      <c r="G17" s="206">
        <f t="shared" si="1"/>
        <v>0</v>
      </c>
    </row>
    <row r="18" spans="1:7" ht="15.75">
      <c r="A18" s="57"/>
      <c r="B18" s="60"/>
      <c r="C18" s="60"/>
      <c r="D18" s="206">
        <f t="shared" si="2"/>
        <v>0</v>
      </c>
      <c r="E18" s="334"/>
      <c r="F18" s="206">
        <f t="shared" si="0"/>
        <v>0</v>
      </c>
      <c r="G18" s="206">
        <f t="shared" si="1"/>
        <v>0</v>
      </c>
    </row>
    <row r="19" spans="1:7" ht="15.75">
      <c r="A19" s="57"/>
      <c r="B19" s="60"/>
      <c r="C19" s="60"/>
      <c r="D19" s="206">
        <f t="shared" si="2"/>
        <v>0</v>
      </c>
      <c r="E19" s="334"/>
      <c r="F19" s="206">
        <f t="shared" si="0"/>
        <v>0</v>
      </c>
      <c r="G19" s="206">
        <f t="shared" si="1"/>
        <v>0</v>
      </c>
    </row>
    <row r="20" spans="1:7" ht="15.75">
      <c r="A20" s="57"/>
      <c r="B20" s="60"/>
      <c r="C20" s="60"/>
      <c r="D20" s="206">
        <f t="shared" si="2"/>
        <v>0</v>
      </c>
      <c r="E20" s="334"/>
      <c r="F20" s="206"/>
      <c r="G20" s="206">
        <f t="shared" si="1"/>
        <v>0</v>
      </c>
    </row>
    <row r="21" spans="1:7" ht="15.75">
      <c r="A21" s="57"/>
      <c r="B21" s="60"/>
      <c r="C21" s="60"/>
      <c r="D21" s="206">
        <f t="shared" si="2"/>
        <v>0</v>
      </c>
      <c r="E21" s="334"/>
      <c r="F21" s="206">
        <f t="shared" si="0"/>
        <v>0</v>
      </c>
      <c r="G21" s="206">
        <f t="shared" si="1"/>
        <v>0</v>
      </c>
    </row>
    <row r="22" spans="1:7" ht="15.75">
      <c r="A22" s="57"/>
      <c r="B22" s="60"/>
      <c r="C22" s="60"/>
      <c r="D22" s="206">
        <f t="shared" si="2"/>
        <v>0</v>
      </c>
      <c r="E22" s="334"/>
      <c r="F22" s="206">
        <f t="shared" si="0"/>
        <v>0</v>
      </c>
      <c r="G22" s="206">
        <f t="shared" si="1"/>
        <v>0</v>
      </c>
    </row>
    <row r="23" spans="1:7" ht="15.75">
      <c r="A23" s="57"/>
      <c r="B23" s="60"/>
      <c r="C23" s="60"/>
      <c r="D23" s="206">
        <f t="shared" si="2"/>
        <v>0</v>
      </c>
      <c r="E23" s="334"/>
      <c r="F23" s="206">
        <f t="shared" si="0"/>
        <v>0</v>
      </c>
      <c r="G23" s="206">
        <f t="shared" si="1"/>
        <v>0</v>
      </c>
    </row>
    <row r="24" spans="1:7" ht="15.75">
      <c r="A24" s="57"/>
      <c r="B24" s="60"/>
      <c r="C24" s="60"/>
      <c r="D24" s="206">
        <f t="shared" si="2"/>
        <v>0</v>
      </c>
      <c r="E24" s="334"/>
      <c r="F24" s="206">
        <f t="shared" si="0"/>
        <v>0</v>
      </c>
      <c r="G24" s="206">
        <f t="shared" si="1"/>
        <v>0</v>
      </c>
    </row>
    <row r="25" spans="1:7" ht="15.75">
      <c r="A25" s="57"/>
      <c r="B25" s="60"/>
      <c r="C25" s="60"/>
      <c r="D25" s="206">
        <f t="shared" si="2"/>
        <v>0</v>
      </c>
      <c r="E25" s="334"/>
      <c r="F25" s="206">
        <f t="shared" si="0"/>
        <v>0</v>
      </c>
      <c r="G25" s="206">
        <f t="shared" si="1"/>
        <v>0</v>
      </c>
    </row>
    <row r="26" spans="1:7" ht="16.5" thickBot="1">
      <c r="A26" s="58"/>
      <c r="B26" s="61"/>
      <c r="C26" s="61"/>
      <c r="D26" s="206">
        <f t="shared" si="2"/>
        <v>0</v>
      </c>
      <c r="E26" s="334"/>
      <c r="F26" s="206">
        <f t="shared" si="0"/>
        <v>0</v>
      </c>
      <c r="G26" s="206">
        <f t="shared" si="1"/>
        <v>0</v>
      </c>
    </row>
    <row r="27" spans="1:7" s="53" customFormat="1" ht="19.5" customHeight="1" thickBot="1">
      <c r="A27" s="215" t="s">
        <v>47</v>
      </c>
      <c r="B27" s="272"/>
      <c r="C27" s="272"/>
      <c r="D27" s="207">
        <f>SUM(D8:D26)</f>
        <v>9975.543999999998</v>
      </c>
      <c r="E27" s="273"/>
      <c r="F27" s="207">
        <f>SUM(F8:F26)</f>
        <v>9643.368999999999</v>
      </c>
      <c r="G27" s="207">
        <f>SUM(G8:G26)</f>
        <v>332.175</v>
      </c>
    </row>
  </sheetData>
  <sheetProtection/>
  <mergeCells count="7">
    <mergeCell ref="F3:F5"/>
    <mergeCell ref="G3:G5"/>
    <mergeCell ref="B3:B5"/>
    <mergeCell ref="A3:A6"/>
    <mergeCell ref="C3:C5"/>
    <mergeCell ref="D3:D5"/>
    <mergeCell ref="E3:E5"/>
  </mergeCells>
  <printOptions horizontalCentered="1"/>
  <pageMargins left="0.7480314960629921" right="0.7480314960629921" top="0.85" bottom="0.64" header="0.57" footer="0.5118110236220472"/>
  <pageSetup fitToHeight="1" fitToWidth="1" horizontalDpi="600" verticalDpi="600" orientation="landscape" paperSize="9" r:id="rId1"/>
  <headerFooter alignWithMargins="0">
    <oddHeader>&amp;R&amp;"Times New Roman CE,Félkövér dőlt"&amp;12 3.sz.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31">
      <selection activeCell="C14" sqref="C14"/>
    </sheetView>
  </sheetViews>
  <sheetFormatPr defaultColWidth="9.00390625" defaultRowHeight="12.75"/>
  <cols>
    <col min="3" max="3" width="33.125" style="0" customWidth="1"/>
  </cols>
  <sheetData>
    <row r="1" spans="1:7" ht="16.5" thickBot="1">
      <c r="A1" s="371"/>
      <c r="B1" s="372"/>
      <c r="C1" s="372"/>
      <c r="D1" s="499" t="s">
        <v>474</v>
      </c>
      <c r="E1" s="499"/>
      <c r="F1" s="499"/>
      <c r="G1" s="499"/>
    </row>
    <row r="2" spans="1:7" ht="12.75">
      <c r="A2" s="373" t="s">
        <v>435</v>
      </c>
      <c r="B2" s="374"/>
      <c r="C2" s="507" t="s">
        <v>490</v>
      </c>
      <c r="D2" s="508"/>
      <c r="E2" s="508"/>
      <c r="F2" s="502" t="s">
        <v>436</v>
      </c>
      <c r="G2" s="503"/>
    </row>
    <row r="3" spans="1:7" ht="13.5" thickBot="1">
      <c r="A3" s="375" t="s">
        <v>437</v>
      </c>
      <c r="B3" s="376"/>
      <c r="C3" s="509" t="s">
        <v>438</v>
      </c>
      <c r="D3" s="510"/>
      <c r="E3" s="510"/>
      <c r="F3" s="504" t="s">
        <v>439</v>
      </c>
      <c r="G3" s="505"/>
    </row>
    <row r="4" spans="1:7" ht="14.25" thickBot="1">
      <c r="A4" s="377"/>
      <c r="B4" s="377"/>
      <c r="C4" s="377"/>
      <c r="D4" s="378"/>
      <c r="E4" s="506" t="s">
        <v>48</v>
      </c>
      <c r="F4" s="506"/>
      <c r="G4" s="506"/>
    </row>
    <row r="5" spans="1:7" ht="38.25">
      <c r="A5" s="379" t="s">
        <v>462</v>
      </c>
      <c r="B5" s="380" t="s">
        <v>440</v>
      </c>
      <c r="C5" s="511" t="s">
        <v>463</v>
      </c>
      <c r="D5" s="381" t="s">
        <v>460</v>
      </c>
      <c r="E5" s="380" t="s">
        <v>461</v>
      </c>
      <c r="F5" s="515" t="s">
        <v>459</v>
      </c>
      <c r="G5" s="500" t="s">
        <v>476</v>
      </c>
    </row>
    <row r="6" spans="1:7" ht="13.5" thickBot="1">
      <c r="A6" s="382" t="s">
        <v>441</v>
      </c>
      <c r="B6" s="383"/>
      <c r="C6" s="512"/>
      <c r="D6" s="513" t="s">
        <v>464</v>
      </c>
      <c r="E6" s="514"/>
      <c r="F6" s="516"/>
      <c r="G6" s="501"/>
    </row>
    <row r="7" spans="1:7" ht="13.5" thickBot="1">
      <c r="A7" s="384">
        <v>1</v>
      </c>
      <c r="B7" s="385">
        <v>2</v>
      </c>
      <c r="C7" s="385">
        <v>3</v>
      </c>
      <c r="D7" s="386">
        <v>4</v>
      </c>
      <c r="E7" s="385">
        <v>5</v>
      </c>
      <c r="F7" s="387">
        <v>6</v>
      </c>
      <c r="G7" s="141">
        <v>7</v>
      </c>
    </row>
    <row r="8" spans="1:7" ht="13.5" thickBot="1">
      <c r="A8" s="496" t="s">
        <v>49</v>
      </c>
      <c r="B8" s="497"/>
      <c r="C8" s="497"/>
      <c r="D8" s="497"/>
      <c r="E8" s="497"/>
      <c r="F8" s="497"/>
      <c r="G8" s="498"/>
    </row>
    <row r="9" spans="1:7" ht="13.5" thickBot="1">
      <c r="A9" s="388">
        <v>1</v>
      </c>
      <c r="B9" s="389"/>
      <c r="C9" s="390" t="s">
        <v>442</v>
      </c>
      <c r="D9" s="391">
        <v>5156</v>
      </c>
      <c r="E9" s="391">
        <v>6612</v>
      </c>
      <c r="F9" s="391">
        <v>0</v>
      </c>
      <c r="G9" s="392">
        <v>0</v>
      </c>
    </row>
    <row r="10" spans="1:7" ht="24">
      <c r="A10" s="393"/>
      <c r="B10" s="394">
        <v>1</v>
      </c>
      <c r="C10" s="395" t="s">
        <v>491</v>
      </c>
      <c r="D10" s="396">
        <v>100</v>
      </c>
      <c r="E10" s="396">
        <v>200</v>
      </c>
      <c r="F10" s="396"/>
      <c r="G10" s="397">
        <v>0</v>
      </c>
    </row>
    <row r="11" spans="1:7" ht="12.75">
      <c r="A11" s="393"/>
      <c r="B11" s="394">
        <v>2</v>
      </c>
      <c r="C11" s="395" t="s">
        <v>492</v>
      </c>
      <c r="D11" s="396">
        <v>4803</v>
      </c>
      <c r="E11" s="396">
        <v>5959</v>
      </c>
      <c r="F11" s="396"/>
      <c r="G11" s="398">
        <v>0</v>
      </c>
    </row>
    <row r="12" spans="1:7" ht="12.75">
      <c r="A12" s="393"/>
      <c r="B12" s="394">
        <v>3</v>
      </c>
      <c r="C12" s="395" t="s">
        <v>455</v>
      </c>
      <c r="D12" s="396">
        <v>253</v>
      </c>
      <c r="E12" s="396">
        <v>453</v>
      </c>
      <c r="F12" s="396"/>
      <c r="G12" s="398">
        <v>0.97</v>
      </c>
    </row>
    <row r="13" spans="1:7" ht="24">
      <c r="A13" s="393"/>
      <c r="B13" s="394">
        <v>4</v>
      </c>
      <c r="C13" s="395" t="s">
        <v>465</v>
      </c>
      <c r="D13" s="396"/>
      <c r="E13" s="396"/>
      <c r="F13" s="396"/>
      <c r="G13" s="398" t="e">
        <v>#DIV/0!</v>
      </c>
    </row>
    <row r="14" spans="1:7" ht="12.75">
      <c r="A14" s="393"/>
      <c r="B14" s="394">
        <v>5</v>
      </c>
      <c r="C14" s="395" t="s">
        <v>458</v>
      </c>
      <c r="D14" s="396"/>
      <c r="E14" s="396"/>
      <c r="F14" s="396"/>
      <c r="G14" s="398"/>
    </row>
    <row r="15" spans="1:7" ht="13.5" thickBot="1">
      <c r="A15" s="393"/>
      <c r="B15" s="394">
        <v>6</v>
      </c>
      <c r="C15" s="395" t="s">
        <v>445</v>
      </c>
      <c r="D15" s="396"/>
      <c r="E15" s="396"/>
      <c r="F15" s="396"/>
      <c r="G15" s="398" t="e">
        <v>#DIV/0!</v>
      </c>
    </row>
    <row r="16" spans="1:7" ht="24.75" thickBot="1">
      <c r="A16" s="388">
        <v>2</v>
      </c>
      <c r="B16" s="389"/>
      <c r="C16" s="390" t="s">
        <v>466</v>
      </c>
      <c r="D16" s="399">
        <v>36977</v>
      </c>
      <c r="E16" s="399">
        <v>37825</v>
      </c>
      <c r="F16" s="399">
        <v>0</v>
      </c>
      <c r="G16" s="392">
        <v>0</v>
      </c>
    </row>
    <row r="17" spans="1:7" ht="12.75">
      <c r="A17" s="400"/>
      <c r="B17" s="401">
        <v>1</v>
      </c>
      <c r="C17" s="402" t="s">
        <v>295</v>
      </c>
      <c r="D17" s="403">
        <v>800</v>
      </c>
      <c r="E17" s="403">
        <v>600</v>
      </c>
      <c r="F17" s="403"/>
      <c r="G17" s="397">
        <v>0.98</v>
      </c>
    </row>
    <row r="18" spans="1:7" ht="12.75">
      <c r="A18" s="404"/>
      <c r="B18" s="405">
        <v>2</v>
      </c>
      <c r="C18" s="406" t="s">
        <v>50</v>
      </c>
      <c r="D18" s="407">
        <v>7500</v>
      </c>
      <c r="E18" s="407">
        <v>15271</v>
      </c>
      <c r="F18" s="407"/>
      <c r="G18" s="398">
        <v>0</v>
      </c>
    </row>
    <row r="19" spans="1:7" ht="12.75">
      <c r="A19" s="393"/>
      <c r="B19" s="394">
        <v>3</v>
      </c>
      <c r="C19" s="395" t="s">
        <v>51</v>
      </c>
      <c r="D19" s="396">
        <v>28377</v>
      </c>
      <c r="E19" s="396">
        <v>21486</v>
      </c>
      <c r="F19" s="396"/>
      <c r="G19" s="398">
        <v>0</v>
      </c>
    </row>
    <row r="20" spans="1:7" ht="13.5" thickBot="1">
      <c r="A20" s="393"/>
      <c r="B20" s="394">
        <v>4</v>
      </c>
      <c r="C20" s="395" t="s">
        <v>52</v>
      </c>
      <c r="D20" s="396">
        <v>300</v>
      </c>
      <c r="E20" s="396">
        <v>468</v>
      </c>
      <c r="F20" s="396"/>
      <c r="G20" s="408">
        <v>0</v>
      </c>
    </row>
    <row r="21" spans="1:7" ht="24.75" thickBot="1">
      <c r="A21" s="388">
        <v>3</v>
      </c>
      <c r="B21" s="389"/>
      <c r="C21" s="390" t="s">
        <v>53</v>
      </c>
      <c r="D21" s="399">
        <v>2100</v>
      </c>
      <c r="E21" s="399">
        <v>9830</v>
      </c>
      <c r="F21" s="399">
        <v>0</v>
      </c>
      <c r="G21" s="392">
        <v>0</v>
      </c>
    </row>
    <row r="22" spans="1:7" ht="24">
      <c r="A22" s="393"/>
      <c r="B22" s="394">
        <v>1</v>
      </c>
      <c r="C22" s="395" t="s">
        <v>446</v>
      </c>
      <c r="D22" s="396"/>
      <c r="E22" s="396"/>
      <c r="F22" s="396"/>
      <c r="G22" s="408" t="e">
        <v>#DIV/0!</v>
      </c>
    </row>
    <row r="23" spans="1:7" ht="24">
      <c r="A23" s="393"/>
      <c r="B23" s="394">
        <v>2</v>
      </c>
      <c r="C23" s="395" t="s">
        <v>493</v>
      </c>
      <c r="D23" s="396">
        <v>2100</v>
      </c>
      <c r="E23" s="396">
        <v>2100</v>
      </c>
      <c r="F23" s="396"/>
      <c r="G23" s="408">
        <v>0</v>
      </c>
    </row>
    <row r="24" spans="1:7" ht="24.75" thickBot="1">
      <c r="A24" s="393"/>
      <c r="B24" s="394">
        <v>3</v>
      </c>
      <c r="C24" s="395" t="s">
        <v>489</v>
      </c>
      <c r="D24" s="396"/>
      <c r="E24" s="396">
        <v>7730</v>
      </c>
      <c r="F24" s="396"/>
      <c r="G24" s="408">
        <v>0</v>
      </c>
    </row>
    <row r="25" spans="1:7" ht="13.5" thickBot="1">
      <c r="A25" s="388">
        <v>4</v>
      </c>
      <c r="B25" s="389"/>
      <c r="C25" s="390" t="s">
        <v>149</v>
      </c>
      <c r="D25" s="399">
        <v>23448</v>
      </c>
      <c r="E25" s="399">
        <v>24591</v>
      </c>
      <c r="F25" s="399"/>
      <c r="G25" s="392">
        <v>0</v>
      </c>
    </row>
    <row r="26" spans="1:7" ht="12.75">
      <c r="A26" s="393"/>
      <c r="B26" s="394">
        <v>1</v>
      </c>
      <c r="C26" s="395" t="s">
        <v>447</v>
      </c>
      <c r="D26" s="396">
        <v>9976</v>
      </c>
      <c r="E26" s="396">
        <v>9976</v>
      </c>
      <c r="F26" s="396"/>
      <c r="G26" s="397">
        <v>0</v>
      </c>
    </row>
    <row r="27" spans="1:7" ht="12.75">
      <c r="A27" s="393"/>
      <c r="B27" s="394">
        <v>2</v>
      </c>
      <c r="C27" s="395" t="s">
        <v>448</v>
      </c>
      <c r="D27" s="396"/>
      <c r="E27" s="396">
        <v>828</v>
      </c>
      <c r="F27" s="396"/>
      <c r="G27" s="398">
        <v>0</v>
      </c>
    </row>
    <row r="28" spans="1:7" ht="12.75">
      <c r="A28" s="393"/>
      <c r="B28" s="394">
        <v>3</v>
      </c>
      <c r="C28" s="395" t="s">
        <v>457</v>
      </c>
      <c r="D28" s="396"/>
      <c r="E28" s="396"/>
      <c r="F28" s="396"/>
      <c r="G28" s="398"/>
    </row>
    <row r="29" spans="1:7" ht="24">
      <c r="A29" s="393"/>
      <c r="B29" s="394">
        <v>4</v>
      </c>
      <c r="C29" s="395" t="s">
        <v>449</v>
      </c>
      <c r="D29" s="396"/>
      <c r="E29" s="396"/>
      <c r="F29" s="396"/>
      <c r="G29" s="398"/>
    </row>
    <row r="30" spans="1:7" ht="24">
      <c r="A30" s="393"/>
      <c r="B30" s="394">
        <v>5</v>
      </c>
      <c r="C30" s="395" t="s">
        <v>450</v>
      </c>
      <c r="D30" s="396">
        <v>13472</v>
      </c>
      <c r="E30" s="396">
        <v>13787</v>
      </c>
      <c r="F30" s="396"/>
      <c r="G30" s="398">
        <v>0</v>
      </c>
    </row>
    <row r="31" spans="1:7" ht="24">
      <c r="A31" s="393"/>
      <c r="B31" s="394">
        <v>6</v>
      </c>
      <c r="C31" s="395" t="s">
        <v>479</v>
      </c>
      <c r="D31" s="396"/>
      <c r="E31" s="396"/>
      <c r="F31" s="396"/>
      <c r="G31" s="398" t="e">
        <v>#DIV/0!</v>
      </c>
    </row>
    <row r="32" spans="1:7" ht="12.75">
      <c r="A32" s="393"/>
      <c r="B32" s="394">
        <v>7</v>
      </c>
      <c r="C32" s="395" t="s">
        <v>480</v>
      </c>
      <c r="D32" s="396"/>
      <c r="E32" s="396"/>
      <c r="F32" s="396"/>
      <c r="G32" s="398"/>
    </row>
    <row r="33" spans="1:7" ht="24">
      <c r="A33" s="393"/>
      <c r="B33" s="394">
        <v>8</v>
      </c>
      <c r="C33" s="395" t="s">
        <v>451</v>
      </c>
      <c r="D33" s="396"/>
      <c r="E33" s="396"/>
      <c r="F33" s="396"/>
      <c r="G33" s="398"/>
    </row>
    <row r="34" spans="1:7" ht="24">
      <c r="A34" s="393"/>
      <c r="B34" s="394">
        <v>9</v>
      </c>
      <c r="C34" s="395" t="s">
        <v>477</v>
      </c>
      <c r="D34" s="396"/>
      <c r="E34" s="396"/>
      <c r="F34" s="396"/>
      <c r="G34" s="398" t="e">
        <v>#DIV/0!</v>
      </c>
    </row>
    <row r="35" spans="1:7" ht="12.75">
      <c r="A35" s="409"/>
      <c r="B35" s="410">
        <v>10</v>
      </c>
      <c r="C35" s="411" t="s">
        <v>478</v>
      </c>
      <c r="D35" s="412"/>
      <c r="E35" s="412"/>
      <c r="F35" s="412"/>
      <c r="G35" s="398"/>
    </row>
    <row r="36" spans="1:7" ht="15.75" thickBot="1">
      <c r="A36" s="413"/>
      <c r="B36" s="414">
        <v>11</v>
      </c>
      <c r="C36" s="415" t="s">
        <v>481</v>
      </c>
      <c r="D36" s="416"/>
      <c r="E36" s="416"/>
      <c r="F36" s="415"/>
      <c r="G36" s="398" t="e">
        <v>#DIV/0!</v>
      </c>
    </row>
    <row r="37" spans="1:7" ht="24.75" thickBot="1">
      <c r="A37" s="388">
        <v>5</v>
      </c>
      <c r="B37" s="389"/>
      <c r="C37" s="390" t="s">
        <v>469</v>
      </c>
      <c r="D37" s="399">
        <v>3512</v>
      </c>
      <c r="E37" s="399">
        <v>4924</v>
      </c>
      <c r="F37" s="399">
        <v>0</v>
      </c>
      <c r="G37" s="392">
        <v>0</v>
      </c>
    </row>
    <row r="38" spans="1:7" ht="24">
      <c r="A38" s="417"/>
      <c r="B38" s="418">
        <v>1</v>
      </c>
      <c r="C38" s="419" t="s">
        <v>482</v>
      </c>
      <c r="D38" s="420"/>
      <c r="E38" s="420"/>
      <c r="F38" s="420"/>
      <c r="G38" s="397" t="e">
        <v>#DIV/0!</v>
      </c>
    </row>
    <row r="39" spans="1:7" ht="24">
      <c r="A39" s="393"/>
      <c r="B39" s="394">
        <v>2</v>
      </c>
      <c r="C39" s="395" t="s">
        <v>494</v>
      </c>
      <c r="D39" s="396"/>
      <c r="E39" s="396"/>
      <c r="F39" s="396"/>
      <c r="G39" s="398" t="e">
        <v>#DIV/0!</v>
      </c>
    </row>
    <row r="40" spans="1:7" ht="24">
      <c r="A40" s="393"/>
      <c r="B40" s="394">
        <v>3</v>
      </c>
      <c r="C40" s="395" t="s">
        <v>483</v>
      </c>
      <c r="D40" s="396"/>
      <c r="E40" s="396"/>
      <c r="F40" s="396"/>
      <c r="G40" s="398" t="e">
        <v>#DIV/0!</v>
      </c>
    </row>
    <row r="41" spans="1:7" ht="24">
      <c r="A41" s="393"/>
      <c r="B41" s="394">
        <v>4</v>
      </c>
      <c r="C41" s="395" t="s">
        <v>484</v>
      </c>
      <c r="D41" s="396"/>
      <c r="E41" s="396">
        <v>1001</v>
      </c>
      <c r="F41" s="396"/>
      <c r="G41" s="398">
        <v>0</v>
      </c>
    </row>
    <row r="42" spans="1:7" ht="24">
      <c r="A42" s="393"/>
      <c r="B42" s="394">
        <v>5</v>
      </c>
      <c r="C42" s="369" t="s">
        <v>485</v>
      </c>
      <c r="D42" s="396">
        <v>3512</v>
      </c>
      <c r="E42" s="396">
        <v>3923</v>
      </c>
      <c r="F42" s="396"/>
      <c r="G42" s="408">
        <v>0</v>
      </c>
    </row>
    <row r="43" spans="1:7" ht="12.75">
      <c r="A43" s="393"/>
      <c r="B43" s="394">
        <v>5</v>
      </c>
      <c r="C43" s="395" t="s">
        <v>56</v>
      </c>
      <c r="D43" s="163"/>
      <c r="E43" s="163"/>
      <c r="F43" s="163"/>
      <c r="G43" s="398" t="e">
        <v>#DIV/0!</v>
      </c>
    </row>
    <row r="44" spans="1:7" ht="15.75" thickBot="1">
      <c r="A44" s="421"/>
      <c r="B44" s="422">
        <v>6</v>
      </c>
      <c r="C44" s="423" t="s">
        <v>486</v>
      </c>
      <c r="D44" s="416"/>
      <c r="E44" s="416"/>
      <c r="F44" s="415"/>
      <c r="G44" s="424" t="e">
        <v>#DIV/0!</v>
      </c>
    </row>
    <row r="45" spans="1:7" ht="13.5" thickBot="1">
      <c r="A45" s="388">
        <v>6</v>
      </c>
      <c r="B45" s="389"/>
      <c r="C45" s="390" t="s">
        <v>141</v>
      </c>
      <c r="D45" s="399">
        <v>4250</v>
      </c>
      <c r="E45" s="399">
        <v>8526</v>
      </c>
      <c r="F45" s="399">
        <v>0</v>
      </c>
      <c r="G45" s="392">
        <v>0</v>
      </c>
    </row>
    <row r="46" spans="1:7" ht="12.75">
      <c r="A46" s="393"/>
      <c r="B46" s="394">
        <v>1</v>
      </c>
      <c r="C46" s="395" t="s">
        <v>138</v>
      </c>
      <c r="D46" s="396">
        <v>4250</v>
      </c>
      <c r="E46" s="396">
        <v>8526</v>
      </c>
      <c r="F46" s="396"/>
      <c r="G46" s="397">
        <v>0</v>
      </c>
    </row>
    <row r="47" spans="1:7" ht="13.5" thickBot="1">
      <c r="A47" s="393"/>
      <c r="B47" s="394">
        <v>2</v>
      </c>
      <c r="C47" s="395" t="s">
        <v>487</v>
      </c>
      <c r="D47" s="396"/>
      <c r="E47" s="396"/>
      <c r="F47" s="396"/>
      <c r="G47" s="408"/>
    </row>
    <row r="48" spans="1:7" ht="13.5" thickBot="1">
      <c r="A48" s="388">
        <v>7</v>
      </c>
      <c r="B48" s="389"/>
      <c r="C48" s="425" t="s">
        <v>373</v>
      </c>
      <c r="D48" s="391">
        <v>0</v>
      </c>
      <c r="E48" s="391">
        <v>6945</v>
      </c>
      <c r="F48" s="391">
        <v>0</v>
      </c>
      <c r="G48" s="392"/>
    </row>
    <row r="49" spans="1:7" ht="24">
      <c r="A49" s="426"/>
      <c r="B49" s="401">
        <v>1</v>
      </c>
      <c r="C49" s="427" t="s">
        <v>456</v>
      </c>
      <c r="D49" s="403"/>
      <c r="E49" s="403">
        <v>6945</v>
      </c>
      <c r="F49" s="403"/>
      <c r="G49" s="397">
        <v>0</v>
      </c>
    </row>
    <row r="50" spans="1:7" ht="24.75" thickBot="1">
      <c r="A50" s="417"/>
      <c r="B50" s="418">
        <v>2</v>
      </c>
      <c r="C50" s="428" t="s">
        <v>144</v>
      </c>
      <c r="D50" s="420"/>
      <c r="E50" s="420"/>
      <c r="F50" s="420"/>
      <c r="G50" s="408"/>
    </row>
    <row r="51" spans="1:7" ht="13.5" thickBot="1">
      <c r="A51" s="429"/>
      <c r="B51" s="430"/>
      <c r="C51" s="431" t="s">
        <v>434</v>
      </c>
      <c r="D51" s="432">
        <v>75443</v>
      </c>
      <c r="E51" s="432">
        <v>99253</v>
      </c>
      <c r="F51" s="432">
        <v>0</v>
      </c>
      <c r="G51" s="433">
        <v>0</v>
      </c>
    </row>
  </sheetData>
  <sheetProtection/>
  <mergeCells count="11">
    <mergeCell ref="F5:F6"/>
    <mergeCell ref="A8:G8"/>
    <mergeCell ref="D1:G1"/>
    <mergeCell ref="G5:G6"/>
    <mergeCell ref="F2:G2"/>
    <mergeCell ref="F3:G3"/>
    <mergeCell ref="E4:G4"/>
    <mergeCell ref="C2:E2"/>
    <mergeCell ref="C3:E3"/>
    <mergeCell ref="C5:C6"/>
    <mergeCell ref="D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C13" sqref="C13"/>
    </sheetView>
  </sheetViews>
  <sheetFormatPr defaultColWidth="9.00390625" defaultRowHeight="12.75"/>
  <cols>
    <col min="3" max="3" width="33.375" style="0" customWidth="1"/>
  </cols>
  <sheetData>
    <row r="1" spans="1:7" ht="16.5" thickBot="1">
      <c r="A1" s="371"/>
      <c r="B1" s="372"/>
      <c r="C1" s="372"/>
      <c r="D1" s="434"/>
      <c r="E1" s="434"/>
      <c r="F1" s="434" t="s">
        <v>475</v>
      </c>
      <c r="G1" s="435"/>
    </row>
    <row r="2" spans="1:7" ht="12.75">
      <c r="A2" s="373" t="s">
        <v>435</v>
      </c>
      <c r="B2" s="374"/>
      <c r="C2" s="517" t="s">
        <v>371</v>
      </c>
      <c r="D2" s="518"/>
      <c r="E2" s="518"/>
      <c r="F2" s="519"/>
      <c r="G2" s="436">
        <v>2</v>
      </c>
    </row>
    <row r="3" spans="1:7" ht="13.5" thickBot="1">
      <c r="A3" s="375" t="s">
        <v>437</v>
      </c>
      <c r="B3" s="376"/>
      <c r="C3" s="520" t="s">
        <v>467</v>
      </c>
      <c r="D3" s="521"/>
      <c r="E3" s="521"/>
      <c r="F3" s="522"/>
      <c r="G3" s="437" t="s">
        <v>468</v>
      </c>
    </row>
    <row r="4" spans="1:7" ht="14.25" thickBot="1">
      <c r="A4" s="377"/>
      <c r="B4" s="377"/>
      <c r="C4" s="377"/>
      <c r="D4" s="378"/>
      <c r="E4" s="378"/>
      <c r="F4" s="378" t="s">
        <v>48</v>
      </c>
      <c r="G4" s="438"/>
    </row>
    <row r="5" spans="1:7" ht="39" thickBot="1">
      <c r="A5" s="379" t="s">
        <v>462</v>
      </c>
      <c r="B5" s="380" t="s">
        <v>440</v>
      </c>
      <c r="C5" s="511" t="s">
        <v>463</v>
      </c>
      <c r="D5" s="381" t="s">
        <v>460</v>
      </c>
      <c r="E5" s="380" t="s">
        <v>461</v>
      </c>
      <c r="F5" s="515" t="s">
        <v>459</v>
      </c>
      <c r="G5" s="523" t="s">
        <v>476</v>
      </c>
    </row>
    <row r="6" spans="1:7" ht="13.5" thickBot="1">
      <c r="A6" s="439" t="s">
        <v>441</v>
      </c>
      <c r="B6" s="440"/>
      <c r="C6" s="512"/>
      <c r="D6" s="513" t="s">
        <v>464</v>
      </c>
      <c r="E6" s="514"/>
      <c r="F6" s="516"/>
      <c r="G6" s="524"/>
    </row>
    <row r="7" spans="1:7" ht="13.5" thickBot="1">
      <c r="A7" s="384">
        <v>1</v>
      </c>
      <c r="B7" s="385">
        <v>2</v>
      </c>
      <c r="C7" s="385">
        <v>3</v>
      </c>
      <c r="D7" s="386">
        <v>4</v>
      </c>
      <c r="E7" s="386">
        <v>5</v>
      </c>
      <c r="F7" s="386">
        <v>6</v>
      </c>
      <c r="G7" s="141">
        <v>7</v>
      </c>
    </row>
    <row r="8" spans="1:7" ht="16.5" thickBot="1">
      <c r="A8" s="441"/>
      <c r="B8" s="442"/>
      <c r="C8" s="443" t="s">
        <v>49</v>
      </c>
      <c r="D8" s="444"/>
      <c r="E8" s="444"/>
      <c r="F8" s="444"/>
      <c r="G8" s="445"/>
    </row>
    <row r="9" spans="1:7" ht="13.5" thickBot="1">
      <c r="A9" s="388">
        <v>1</v>
      </c>
      <c r="B9" s="389"/>
      <c r="C9" s="390" t="s">
        <v>442</v>
      </c>
      <c r="D9" s="391">
        <v>0</v>
      </c>
      <c r="E9" s="446">
        <v>0</v>
      </c>
      <c r="F9" s="447">
        <v>0</v>
      </c>
      <c r="G9" s="448"/>
    </row>
    <row r="10" spans="1:7" ht="12.75">
      <c r="A10" s="393"/>
      <c r="B10" s="394">
        <v>1</v>
      </c>
      <c r="C10" s="395" t="s">
        <v>443</v>
      </c>
      <c r="D10" s="396"/>
      <c r="E10" s="163"/>
      <c r="F10" s="449"/>
      <c r="G10" s="450"/>
    </row>
    <row r="11" spans="1:7" ht="12.75">
      <c r="A11" s="393"/>
      <c r="B11" s="394">
        <v>2</v>
      </c>
      <c r="C11" s="395" t="s">
        <v>444</v>
      </c>
      <c r="D11" s="396"/>
      <c r="E11" s="163"/>
      <c r="F11" s="449"/>
      <c r="G11" s="450"/>
    </row>
    <row r="12" spans="1:7" ht="12.75">
      <c r="A12" s="393"/>
      <c r="B12" s="394">
        <v>3</v>
      </c>
      <c r="C12" s="395" t="s">
        <v>455</v>
      </c>
      <c r="D12" s="396"/>
      <c r="E12" s="163"/>
      <c r="F12" s="449"/>
      <c r="G12" s="450"/>
    </row>
    <row r="13" spans="1:7" ht="24">
      <c r="A13" s="393"/>
      <c r="B13" s="394">
        <v>4</v>
      </c>
      <c r="C13" s="395" t="s">
        <v>465</v>
      </c>
      <c r="D13" s="396"/>
      <c r="E13" s="163"/>
      <c r="F13" s="449"/>
      <c r="G13" s="450"/>
    </row>
    <row r="14" spans="1:7" ht="12.75">
      <c r="A14" s="393"/>
      <c r="B14" s="394">
        <v>5</v>
      </c>
      <c r="C14" s="395" t="s">
        <v>458</v>
      </c>
      <c r="D14" s="396"/>
      <c r="E14" s="163"/>
      <c r="F14" s="449"/>
      <c r="G14" s="450"/>
    </row>
    <row r="15" spans="1:7" ht="13.5" thickBot="1">
      <c r="A15" s="409"/>
      <c r="B15" s="410">
        <v>6</v>
      </c>
      <c r="C15" s="411" t="s">
        <v>445</v>
      </c>
      <c r="D15" s="412"/>
      <c r="E15" s="277"/>
      <c r="F15" s="451"/>
      <c r="G15" s="452"/>
    </row>
    <row r="16" spans="1:7" ht="24.75" thickBot="1">
      <c r="A16" s="453">
        <v>3</v>
      </c>
      <c r="B16" s="454">
        <v>1</v>
      </c>
      <c r="C16" s="455" t="s">
        <v>53</v>
      </c>
      <c r="D16" s="456"/>
      <c r="E16" s="457"/>
      <c r="F16" s="458"/>
      <c r="G16" s="459"/>
    </row>
    <row r="17" spans="1:7" ht="13.5" thickBot="1">
      <c r="A17" s="388">
        <v>5</v>
      </c>
      <c r="B17" s="389"/>
      <c r="C17" s="390" t="s">
        <v>312</v>
      </c>
      <c r="D17" s="399">
        <v>0</v>
      </c>
      <c r="E17" s="460">
        <v>94</v>
      </c>
      <c r="F17" s="461">
        <v>0</v>
      </c>
      <c r="G17" s="462">
        <v>0</v>
      </c>
    </row>
    <row r="18" spans="1:7" ht="24">
      <c r="A18" s="393"/>
      <c r="B18" s="394">
        <v>1</v>
      </c>
      <c r="C18" s="395" t="s">
        <v>470</v>
      </c>
      <c r="D18" s="396"/>
      <c r="E18" s="163">
        <v>94</v>
      </c>
      <c r="F18" s="449"/>
      <c r="G18" s="450">
        <v>0</v>
      </c>
    </row>
    <row r="19" spans="1:7" ht="24.75" thickBot="1">
      <c r="A19" s="409"/>
      <c r="B19" s="410">
        <v>2</v>
      </c>
      <c r="C19" s="411" t="s">
        <v>471</v>
      </c>
      <c r="D19" s="412"/>
      <c r="E19" s="277"/>
      <c r="F19" s="451"/>
      <c r="G19" s="452"/>
    </row>
    <row r="20" spans="1:7" ht="13.5" thickBot="1">
      <c r="A20" s="388">
        <v>7</v>
      </c>
      <c r="B20" s="463"/>
      <c r="C20" s="390" t="s">
        <v>373</v>
      </c>
      <c r="D20" s="391">
        <v>0</v>
      </c>
      <c r="E20" s="446">
        <v>0</v>
      </c>
      <c r="F20" s="447">
        <v>0</v>
      </c>
      <c r="G20" s="462" t="e">
        <v>#DIV/0!</v>
      </c>
    </row>
    <row r="21" spans="1:7" ht="24.75" thickBot="1">
      <c r="A21" s="464"/>
      <c r="B21" s="465">
        <v>1</v>
      </c>
      <c r="C21" s="466" t="s">
        <v>456</v>
      </c>
      <c r="D21" s="467"/>
      <c r="E21" s="468"/>
      <c r="F21" s="469"/>
      <c r="G21" s="470" t="e">
        <v>#DIV/0!</v>
      </c>
    </row>
    <row r="22" spans="1:7" ht="24.75" thickBot="1">
      <c r="A22" s="464"/>
      <c r="B22" s="465">
        <v>2</v>
      </c>
      <c r="C22" s="466" t="s">
        <v>144</v>
      </c>
      <c r="D22" s="467"/>
      <c r="E22" s="468"/>
      <c r="F22" s="469"/>
      <c r="G22" s="470"/>
    </row>
    <row r="23" spans="1:7" ht="24.75" thickBot="1">
      <c r="A23" s="453">
        <v>8</v>
      </c>
      <c r="B23" s="471">
        <v>1</v>
      </c>
      <c r="C23" s="455" t="s">
        <v>488</v>
      </c>
      <c r="D23" s="456"/>
      <c r="E23" s="457"/>
      <c r="F23" s="458"/>
      <c r="G23" s="470" t="e">
        <v>#DIV/0!</v>
      </c>
    </row>
    <row r="24" spans="1:7" ht="13.5" thickBot="1">
      <c r="A24" s="429"/>
      <c r="B24" s="430"/>
      <c r="C24" s="431" t="s">
        <v>434</v>
      </c>
      <c r="D24" s="432">
        <v>0</v>
      </c>
      <c r="E24" s="171">
        <v>94</v>
      </c>
      <c r="F24" s="472">
        <v>0</v>
      </c>
      <c r="G24" s="392">
        <v>0</v>
      </c>
    </row>
    <row r="25" spans="1:7" ht="13.5" thickBot="1">
      <c r="A25" s="473"/>
      <c r="B25" s="474"/>
      <c r="C25" s="475"/>
      <c r="D25" s="476"/>
      <c r="E25" s="476"/>
      <c r="F25" s="476"/>
      <c r="G25" s="477"/>
    </row>
    <row r="26" spans="1:7" ht="16.5" thickBot="1">
      <c r="A26" s="441"/>
      <c r="B26" s="442"/>
      <c r="C26" s="443" t="s">
        <v>57</v>
      </c>
      <c r="D26" s="444"/>
      <c r="E26" s="444"/>
      <c r="F26" s="444"/>
      <c r="G26" s="478"/>
    </row>
    <row r="27" spans="1:7" ht="13.5" thickBot="1">
      <c r="A27" s="388">
        <v>9</v>
      </c>
      <c r="B27" s="389"/>
      <c r="C27" s="390" t="s">
        <v>58</v>
      </c>
      <c r="D27" s="399">
        <v>0</v>
      </c>
      <c r="E27" s="460">
        <v>80</v>
      </c>
      <c r="F27" s="461">
        <v>0</v>
      </c>
      <c r="G27" s="479">
        <v>0</v>
      </c>
    </row>
    <row r="28" spans="1:7" ht="12.75">
      <c r="A28" s="393"/>
      <c r="B28" s="394">
        <v>1</v>
      </c>
      <c r="C28" s="402" t="s">
        <v>70</v>
      </c>
      <c r="D28" s="396"/>
      <c r="E28" s="163"/>
      <c r="F28" s="449"/>
      <c r="G28" s="480"/>
    </row>
    <row r="29" spans="1:7" ht="12.75">
      <c r="A29" s="393"/>
      <c r="B29" s="394">
        <v>2</v>
      </c>
      <c r="C29" s="395" t="s">
        <v>36</v>
      </c>
      <c r="D29" s="396"/>
      <c r="E29" s="163"/>
      <c r="F29" s="449"/>
      <c r="G29" s="480"/>
    </row>
    <row r="30" spans="1:7" ht="12.75">
      <c r="A30" s="409"/>
      <c r="B30" s="410">
        <v>3</v>
      </c>
      <c r="C30" s="411" t="s">
        <v>472</v>
      </c>
      <c r="D30" s="412"/>
      <c r="E30" s="277">
        <v>80</v>
      </c>
      <c r="F30" s="451"/>
      <c r="G30" s="480">
        <v>0</v>
      </c>
    </row>
    <row r="31" spans="1:7" ht="12.75">
      <c r="A31" s="393"/>
      <c r="B31" s="394">
        <v>4</v>
      </c>
      <c r="C31" s="395" t="s">
        <v>156</v>
      </c>
      <c r="D31" s="396"/>
      <c r="E31" s="163"/>
      <c r="F31" s="449"/>
      <c r="G31" s="480" t="e">
        <v>#DIV/0!</v>
      </c>
    </row>
    <row r="32" spans="1:7" ht="12.75">
      <c r="A32" s="417"/>
      <c r="B32" s="418">
        <v>5</v>
      </c>
      <c r="C32" s="395" t="s">
        <v>473</v>
      </c>
      <c r="D32" s="420"/>
      <c r="E32" s="162"/>
      <c r="F32" s="481"/>
      <c r="G32" s="480" t="e">
        <v>#DIV/0!</v>
      </c>
    </row>
    <row r="33" spans="1:7" ht="24">
      <c r="A33" s="417"/>
      <c r="B33" s="418">
        <v>6</v>
      </c>
      <c r="C33" s="419" t="s">
        <v>60</v>
      </c>
      <c r="D33" s="420"/>
      <c r="E33" s="162"/>
      <c r="F33" s="481"/>
      <c r="G33" s="480"/>
    </row>
    <row r="34" spans="1:7" ht="13.5" thickBot="1">
      <c r="A34" s="393"/>
      <c r="B34" s="394">
        <v>7</v>
      </c>
      <c r="C34" s="395" t="s">
        <v>38</v>
      </c>
      <c r="D34" s="396"/>
      <c r="E34" s="163"/>
      <c r="F34" s="449"/>
      <c r="G34" s="482"/>
    </row>
    <row r="35" spans="1:7" ht="13.5" thickBot="1">
      <c r="A35" s="388">
        <v>10</v>
      </c>
      <c r="B35" s="389"/>
      <c r="C35" s="390" t="s">
        <v>61</v>
      </c>
      <c r="D35" s="399">
        <v>0</v>
      </c>
      <c r="E35" s="460">
        <v>0</v>
      </c>
      <c r="F35" s="461">
        <v>0</v>
      </c>
      <c r="G35" s="479"/>
    </row>
    <row r="36" spans="1:7" ht="12.75">
      <c r="A36" s="393"/>
      <c r="B36" s="394">
        <v>1</v>
      </c>
      <c r="C36" s="395" t="s">
        <v>147</v>
      </c>
      <c r="D36" s="396"/>
      <c r="E36" s="163"/>
      <c r="F36" s="449"/>
      <c r="G36" s="480"/>
    </row>
    <row r="37" spans="1:7" ht="12.75">
      <c r="A37" s="393"/>
      <c r="B37" s="394">
        <v>2</v>
      </c>
      <c r="C37" s="395" t="s">
        <v>165</v>
      </c>
      <c r="D37" s="396"/>
      <c r="E37" s="163"/>
      <c r="F37" s="449"/>
      <c r="G37" s="480"/>
    </row>
    <row r="38" spans="1:7" ht="12.75">
      <c r="A38" s="393"/>
      <c r="B38" s="394">
        <v>3</v>
      </c>
      <c r="C38" s="395" t="s">
        <v>452</v>
      </c>
      <c r="D38" s="396"/>
      <c r="E38" s="163"/>
      <c r="F38" s="449"/>
      <c r="G38" s="480"/>
    </row>
    <row r="39" spans="1:7" ht="13.5" thickBot="1">
      <c r="A39" s="483">
        <v>11</v>
      </c>
      <c r="B39" s="405"/>
      <c r="C39" s="484" t="s">
        <v>40</v>
      </c>
      <c r="D39" s="407"/>
      <c r="E39" s="485">
        <v>14</v>
      </c>
      <c r="F39" s="486"/>
      <c r="G39" s="480"/>
    </row>
    <row r="40" spans="1:7" ht="13.5" thickBot="1">
      <c r="A40" s="429"/>
      <c r="B40" s="430"/>
      <c r="C40" s="431" t="s">
        <v>453</v>
      </c>
      <c r="D40" s="432">
        <v>0</v>
      </c>
      <c r="E40" s="432">
        <v>94</v>
      </c>
      <c r="F40" s="432">
        <v>0</v>
      </c>
      <c r="G40" s="433">
        <v>0</v>
      </c>
    </row>
    <row r="41" spans="1:7" ht="13.5" thickBot="1">
      <c r="A41" s="22"/>
      <c r="B41" s="1"/>
      <c r="C41" s="1"/>
      <c r="D41" s="1"/>
      <c r="E41" s="487"/>
      <c r="F41" s="1"/>
      <c r="G41" s="1"/>
    </row>
    <row r="42" spans="1:7" ht="13.5" thickBot="1">
      <c r="A42" s="488" t="s">
        <v>454</v>
      </c>
      <c r="B42" s="489"/>
      <c r="C42" s="490"/>
      <c r="D42" s="525"/>
      <c r="E42" s="526"/>
      <c r="F42" s="526"/>
      <c r="G42" s="527"/>
    </row>
  </sheetData>
  <sheetProtection/>
  <mergeCells count="7">
    <mergeCell ref="C2:F2"/>
    <mergeCell ref="C3:F3"/>
    <mergeCell ref="G5:G6"/>
    <mergeCell ref="D42:G42"/>
    <mergeCell ref="F5:F6"/>
    <mergeCell ref="C5:C6"/>
    <mergeCell ref="D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7">
      <selection activeCell="A14" sqref="A14"/>
    </sheetView>
  </sheetViews>
  <sheetFormatPr defaultColWidth="9.00390625" defaultRowHeight="12.75"/>
  <cols>
    <col min="1" max="1" width="27.125" style="15" customWidth="1"/>
    <col min="2" max="4" width="12.875" style="10" customWidth="1"/>
    <col min="5" max="5" width="28.50390625" style="10" customWidth="1"/>
    <col min="6" max="8" width="12.875" style="10" customWidth="1"/>
    <col min="9" max="16384" width="9.375" style="10" customWidth="1"/>
  </cols>
  <sheetData>
    <row r="1" spans="1:8" ht="39.75" customHeight="1">
      <c r="A1" s="28" t="s">
        <v>66</v>
      </c>
      <c r="B1" s="27"/>
      <c r="C1" s="27"/>
      <c r="D1" s="27"/>
      <c r="E1" s="27"/>
      <c r="F1" s="27"/>
      <c r="G1" s="27"/>
      <c r="H1" s="27"/>
    </row>
    <row r="2" ht="14.25" thickBot="1">
      <c r="H2" s="83" t="s">
        <v>67</v>
      </c>
    </row>
    <row r="3" spans="1:8" ht="24" customHeight="1" thickBot="1">
      <c r="A3" s="88" t="s">
        <v>49</v>
      </c>
      <c r="B3" s="89"/>
      <c r="C3" s="89"/>
      <c r="D3" s="89"/>
      <c r="E3" s="88" t="s">
        <v>57</v>
      </c>
      <c r="F3" s="89"/>
      <c r="G3" s="89"/>
      <c r="H3" s="90"/>
    </row>
    <row r="4" spans="1:8" s="20" customFormat="1" ht="35.25" customHeight="1" thickBot="1">
      <c r="A4" s="29" t="s">
        <v>68</v>
      </c>
      <c r="B4" s="19" t="s">
        <v>374</v>
      </c>
      <c r="C4" s="19" t="s">
        <v>380</v>
      </c>
      <c r="D4" s="19"/>
      <c r="E4" s="29" t="s">
        <v>68</v>
      </c>
      <c r="F4" s="19" t="s">
        <v>374</v>
      </c>
      <c r="G4" s="19" t="s">
        <v>375</v>
      </c>
      <c r="H4" s="274"/>
    </row>
    <row r="5" spans="1:8" ht="18" customHeight="1">
      <c r="A5" s="208" t="s">
        <v>69</v>
      </c>
      <c r="B5" s="91">
        <v>5156</v>
      </c>
      <c r="C5" s="91">
        <v>6612</v>
      </c>
      <c r="D5" s="92"/>
      <c r="E5" s="105" t="s">
        <v>70</v>
      </c>
      <c r="F5" s="91">
        <v>19400</v>
      </c>
      <c r="G5" s="91">
        <v>22646</v>
      </c>
      <c r="H5" s="93"/>
    </row>
    <row r="6" spans="1:8" ht="27.75" customHeight="1">
      <c r="A6" s="209" t="s">
        <v>175</v>
      </c>
      <c r="B6" s="94">
        <v>36977</v>
      </c>
      <c r="C6" s="94">
        <v>37825</v>
      </c>
      <c r="D6" s="95"/>
      <c r="E6" s="102" t="s">
        <v>71</v>
      </c>
      <c r="F6" s="94">
        <v>4998</v>
      </c>
      <c r="G6" s="94">
        <v>5120</v>
      </c>
      <c r="H6" s="96"/>
    </row>
    <row r="7" spans="1:8" ht="18" customHeight="1">
      <c r="A7" s="209" t="s">
        <v>149</v>
      </c>
      <c r="B7" s="94">
        <v>20443</v>
      </c>
      <c r="C7" s="94">
        <v>23009</v>
      </c>
      <c r="D7" s="95"/>
      <c r="E7" s="102" t="s">
        <v>72</v>
      </c>
      <c r="F7" s="94">
        <v>12389</v>
      </c>
      <c r="G7" s="94">
        <v>16629</v>
      </c>
      <c r="H7" s="96"/>
    </row>
    <row r="8" spans="1:8" ht="18" customHeight="1">
      <c r="A8" s="209" t="s">
        <v>281</v>
      </c>
      <c r="B8" s="94">
        <v>3512</v>
      </c>
      <c r="C8" s="94">
        <v>4924</v>
      </c>
      <c r="D8" s="95"/>
      <c r="E8" s="103" t="s">
        <v>156</v>
      </c>
      <c r="F8" s="94"/>
      <c r="G8" s="94">
        <v>2002</v>
      </c>
      <c r="H8" s="96"/>
    </row>
    <row r="9" spans="1:8" ht="18" customHeight="1">
      <c r="A9" s="209" t="s">
        <v>56</v>
      </c>
      <c r="B9" s="94"/>
      <c r="C9" s="94"/>
      <c r="D9" s="95"/>
      <c r="E9" s="102" t="s">
        <v>282</v>
      </c>
      <c r="F9" s="94">
        <v>18490</v>
      </c>
      <c r="G9" s="94">
        <v>20385</v>
      </c>
      <c r="H9" s="96"/>
    </row>
    <row r="10" spans="1:8" ht="18" customHeight="1">
      <c r="A10" s="209" t="s">
        <v>141</v>
      </c>
      <c r="B10" s="94">
        <v>1618</v>
      </c>
      <c r="C10" s="94">
        <v>8281</v>
      </c>
      <c r="D10" s="95"/>
      <c r="E10" s="102" t="s">
        <v>73</v>
      </c>
      <c r="F10" s="94">
        <v>6074</v>
      </c>
      <c r="G10" s="94">
        <v>7247</v>
      </c>
      <c r="H10" s="96"/>
    </row>
    <row r="11" spans="1:8" ht="26.25" customHeight="1">
      <c r="A11" s="209" t="s">
        <v>160</v>
      </c>
      <c r="B11" s="94"/>
      <c r="C11" s="94">
        <v>6945</v>
      </c>
      <c r="D11" s="95"/>
      <c r="E11" s="102" t="s">
        <v>38</v>
      </c>
      <c r="F11" s="94"/>
      <c r="G11" s="94"/>
      <c r="H11" s="96"/>
    </row>
    <row r="12" spans="1:8" ht="18" customHeight="1">
      <c r="A12" s="104" t="s">
        <v>315</v>
      </c>
      <c r="B12" s="94">
        <v>45</v>
      </c>
      <c r="C12" s="94">
        <v>45</v>
      </c>
      <c r="D12" s="95"/>
      <c r="E12" s="102" t="s">
        <v>74</v>
      </c>
      <c r="F12" s="94">
        <v>500</v>
      </c>
      <c r="G12" s="94">
        <v>514</v>
      </c>
      <c r="H12" s="96"/>
    </row>
    <row r="13" spans="1:8" ht="24" customHeight="1">
      <c r="A13" s="104" t="s">
        <v>328</v>
      </c>
      <c r="B13" s="94"/>
      <c r="C13" s="94"/>
      <c r="D13" s="95"/>
      <c r="E13" s="102" t="s">
        <v>246</v>
      </c>
      <c r="F13" s="94"/>
      <c r="G13" s="94"/>
      <c r="H13" s="96"/>
    </row>
    <row r="14" spans="1:8" ht="18" customHeight="1">
      <c r="A14" s="104"/>
      <c r="B14" s="94"/>
      <c r="C14" s="94"/>
      <c r="D14" s="95"/>
      <c r="E14" s="102" t="s">
        <v>142</v>
      </c>
      <c r="F14" s="94"/>
      <c r="G14" s="94"/>
      <c r="H14" s="96"/>
    </row>
    <row r="15" spans="1:8" ht="18" customHeight="1">
      <c r="A15" s="104"/>
      <c r="B15" s="94"/>
      <c r="C15" s="94"/>
      <c r="D15" s="95"/>
      <c r="E15" s="104" t="s">
        <v>326</v>
      </c>
      <c r="F15" s="94">
        <v>1900</v>
      </c>
      <c r="G15" s="94">
        <v>895</v>
      </c>
      <c r="H15" s="96"/>
    </row>
    <row r="16" spans="1:8" ht="18" customHeight="1">
      <c r="A16" s="104"/>
      <c r="B16" s="94"/>
      <c r="C16" s="94"/>
      <c r="D16" s="95"/>
      <c r="E16" s="104" t="s">
        <v>327</v>
      </c>
      <c r="F16" s="94">
        <v>400</v>
      </c>
      <c r="G16" s="94">
        <v>400</v>
      </c>
      <c r="H16" s="96"/>
    </row>
    <row r="17" spans="1:8" ht="18" customHeight="1">
      <c r="A17" s="104"/>
      <c r="B17" s="94"/>
      <c r="C17" s="94"/>
      <c r="D17" s="95"/>
      <c r="E17" s="104"/>
      <c r="F17" s="94"/>
      <c r="G17" s="94"/>
      <c r="H17" s="96"/>
    </row>
    <row r="18" spans="1:8" ht="18" customHeight="1">
      <c r="A18" s="104"/>
      <c r="B18" s="94"/>
      <c r="C18" s="94"/>
      <c r="D18" s="95"/>
      <c r="E18" s="104"/>
      <c r="F18" s="94"/>
      <c r="G18" s="94"/>
      <c r="H18" s="96"/>
    </row>
    <row r="19" spans="1:8" ht="18" customHeight="1">
      <c r="A19" s="104"/>
      <c r="B19" s="94"/>
      <c r="C19" s="94"/>
      <c r="D19" s="95"/>
      <c r="E19" s="104"/>
      <c r="F19" s="94"/>
      <c r="G19" s="94"/>
      <c r="H19" s="96"/>
    </row>
    <row r="20" spans="1:8" ht="18" customHeight="1" thickBot="1">
      <c r="A20" s="98"/>
      <c r="B20" s="99"/>
      <c r="C20" s="99"/>
      <c r="D20" s="100"/>
      <c r="E20" s="106"/>
      <c r="F20" s="99"/>
      <c r="G20" s="99"/>
      <c r="H20" s="101"/>
    </row>
    <row r="21" spans="1:8" ht="18" customHeight="1" thickBot="1">
      <c r="A21" s="170" t="s">
        <v>75</v>
      </c>
      <c r="B21" s="171">
        <f>SUM(B5:B20)</f>
        <v>67751</v>
      </c>
      <c r="C21" s="171">
        <f>SUM(C5:C20)</f>
        <v>87641</v>
      </c>
      <c r="D21" s="171">
        <f>SUM(D5:D20)</f>
        <v>0</v>
      </c>
      <c r="E21" s="170" t="s">
        <v>75</v>
      </c>
      <c r="F21" s="171">
        <f>SUM(F5:F20)</f>
        <v>64151</v>
      </c>
      <c r="G21" s="171">
        <f>SUM(G5:G20)</f>
        <v>75838</v>
      </c>
      <c r="H21" s="172">
        <f>SUM(H5:H20)</f>
        <v>0</v>
      </c>
    </row>
    <row r="22" spans="1:8" ht="18" customHeight="1" thickBot="1">
      <c r="A22" s="173" t="s">
        <v>76</v>
      </c>
      <c r="B22" s="174" t="str">
        <f>IF(((F21-B21)&gt;0),F21-B21,"----")</f>
        <v>----</v>
      </c>
      <c r="C22" s="174" t="str">
        <f>IF(((G21-C21)&gt;0),G21-C21,"----")</f>
        <v>----</v>
      </c>
      <c r="D22" s="174" t="str">
        <f>IF(((H21-D21)&gt;0),H21-D21,"----")</f>
        <v>----</v>
      </c>
      <c r="E22" s="173" t="s">
        <v>77</v>
      </c>
      <c r="F22" s="174">
        <f>IF(((B21-F21)&gt;0),B21-F21,"----")</f>
        <v>3600</v>
      </c>
      <c r="G22" s="174">
        <f>IF(((C21-G21)&gt;0),C21-G21,"----")</f>
        <v>11803</v>
      </c>
      <c r="H22" s="175" t="str">
        <f>IF(((D21-H21)&gt;0),D21-H21,"----")</f>
        <v>----</v>
      </c>
    </row>
  </sheetData>
  <sheetProtection/>
  <printOptions horizontalCentered="1"/>
  <pageMargins left="0.98" right="0.56" top="0.72" bottom="0.52" header="0.43" footer="0.41"/>
  <pageSetup horizontalDpi="300" verticalDpi="300" orientation="landscape" paperSize="9" scale="105" r:id="rId1"/>
  <headerFooter alignWithMargins="0">
    <oddHeader>&amp;R&amp;"Times New Roman CE,Félkövér dőlt"&amp;12 4/a. számú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27.375" style="15" customWidth="1"/>
    <col min="2" max="4" width="12.875" style="10" customWidth="1"/>
    <col min="5" max="5" width="28.50390625" style="10" customWidth="1"/>
    <col min="6" max="8" width="12.875" style="10" customWidth="1"/>
    <col min="9" max="16384" width="9.375" style="10" customWidth="1"/>
  </cols>
  <sheetData>
    <row r="1" spans="1:8" ht="47.25" customHeight="1">
      <c r="A1" s="28" t="s">
        <v>78</v>
      </c>
      <c r="B1" s="27"/>
      <c r="C1" s="27"/>
      <c r="D1" s="27"/>
      <c r="E1" s="27"/>
      <c r="F1" s="27"/>
      <c r="G1" s="27"/>
      <c r="H1" s="27"/>
    </row>
    <row r="2" ht="14.25" thickBot="1">
      <c r="H2" s="83" t="s">
        <v>67</v>
      </c>
    </row>
    <row r="3" spans="1:8" ht="24" customHeight="1" thickBot="1">
      <c r="A3" s="88" t="s">
        <v>49</v>
      </c>
      <c r="B3" s="89"/>
      <c r="C3" s="89"/>
      <c r="D3" s="89"/>
      <c r="E3" s="88" t="s">
        <v>57</v>
      </c>
      <c r="F3" s="89"/>
      <c r="G3" s="89"/>
      <c r="H3" s="90"/>
    </row>
    <row r="4" spans="1:8" s="20" customFormat="1" ht="35.25" customHeight="1" thickBot="1">
      <c r="A4" s="29" t="s">
        <v>68</v>
      </c>
      <c r="B4" s="19" t="s">
        <v>374</v>
      </c>
      <c r="C4" s="19" t="s">
        <v>375</v>
      </c>
      <c r="D4" s="19"/>
      <c r="E4" s="29" t="s">
        <v>68</v>
      </c>
      <c r="F4" s="19" t="s">
        <v>374</v>
      </c>
      <c r="G4" s="19" t="s">
        <v>375</v>
      </c>
      <c r="H4" s="19"/>
    </row>
    <row r="5" spans="1:8" ht="27.75" customHeight="1">
      <c r="A5" s="210" t="s">
        <v>140</v>
      </c>
      <c r="B5" s="91"/>
      <c r="C5" s="91"/>
      <c r="D5" s="91"/>
      <c r="E5" s="208" t="s">
        <v>147</v>
      </c>
      <c r="F5" s="91">
        <v>6000</v>
      </c>
      <c r="G5" s="91">
        <v>8411</v>
      </c>
      <c r="H5" s="93"/>
    </row>
    <row r="6" spans="1:8" ht="27.75" customHeight="1">
      <c r="A6" s="209" t="s">
        <v>139</v>
      </c>
      <c r="B6" s="94">
        <v>2100</v>
      </c>
      <c r="C6" s="94">
        <v>2100</v>
      </c>
      <c r="D6" s="94"/>
      <c r="E6" s="209" t="s">
        <v>178</v>
      </c>
      <c r="F6" s="94">
        <v>3600</v>
      </c>
      <c r="G6" s="94">
        <v>4493</v>
      </c>
      <c r="H6" s="96"/>
    </row>
    <row r="7" spans="1:8" ht="27.75" customHeight="1">
      <c r="A7" s="209" t="s">
        <v>315</v>
      </c>
      <c r="B7" s="94">
        <v>200</v>
      </c>
      <c r="C7" s="94">
        <v>200</v>
      </c>
      <c r="D7" s="94"/>
      <c r="E7" s="209" t="s">
        <v>284</v>
      </c>
      <c r="F7" s="94"/>
      <c r="G7" s="94">
        <v>7361</v>
      </c>
      <c r="H7" s="96"/>
    </row>
    <row r="8" spans="1:8" ht="21" customHeight="1">
      <c r="A8" s="209" t="s">
        <v>176</v>
      </c>
      <c r="B8" s="94"/>
      <c r="C8" s="94"/>
      <c r="D8" s="94"/>
      <c r="E8" s="209" t="s">
        <v>285</v>
      </c>
      <c r="F8" s="94"/>
      <c r="G8" s="94"/>
      <c r="H8" s="96"/>
    </row>
    <row r="9" spans="1:8" ht="21" customHeight="1">
      <c r="A9" s="209" t="s">
        <v>55</v>
      </c>
      <c r="B9" s="94">
        <v>1676</v>
      </c>
      <c r="C9" s="94">
        <v>1676</v>
      </c>
      <c r="D9" s="94"/>
      <c r="E9" s="209" t="s">
        <v>79</v>
      </c>
      <c r="F9" s="94"/>
      <c r="G9" s="94"/>
      <c r="H9" s="96"/>
    </row>
    <row r="10" spans="1:8" ht="21" customHeight="1">
      <c r="A10" s="209" t="s">
        <v>332</v>
      </c>
      <c r="B10" s="94">
        <v>1329</v>
      </c>
      <c r="C10" s="94"/>
      <c r="D10" s="95"/>
      <c r="E10" s="209" t="s">
        <v>161</v>
      </c>
      <c r="F10" s="94">
        <v>500</v>
      </c>
      <c r="G10" s="94">
        <v>500</v>
      </c>
      <c r="H10" s="96"/>
    </row>
    <row r="11" spans="1:8" ht="27.75" customHeight="1">
      <c r="A11" s="209" t="s">
        <v>177</v>
      </c>
      <c r="B11" s="94"/>
      <c r="C11" s="94"/>
      <c r="D11" s="94"/>
      <c r="E11" s="209" t="s">
        <v>180</v>
      </c>
      <c r="F11" s="94"/>
      <c r="G11" s="94"/>
      <c r="H11" s="96"/>
    </row>
    <row r="12" spans="1:8" ht="27.75" customHeight="1">
      <c r="A12" s="209" t="s">
        <v>283</v>
      </c>
      <c r="B12" s="94"/>
      <c r="C12" s="94">
        <v>7730</v>
      </c>
      <c r="D12" s="94"/>
      <c r="E12" s="104" t="s">
        <v>285</v>
      </c>
      <c r="F12" s="94"/>
      <c r="G12" s="94"/>
      <c r="H12" s="96"/>
    </row>
    <row r="13" spans="1:8" ht="21" customHeight="1">
      <c r="A13" s="209" t="s">
        <v>56</v>
      </c>
      <c r="B13" s="94"/>
      <c r="C13" s="94"/>
      <c r="D13" s="94"/>
      <c r="E13" s="104" t="s">
        <v>299</v>
      </c>
      <c r="F13" s="94">
        <v>992</v>
      </c>
      <c r="G13" s="94">
        <v>2544</v>
      </c>
      <c r="H13" s="96"/>
    </row>
    <row r="14" spans="1:8" ht="21" customHeight="1">
      <c r="A14" s="209" t="s">
        <v>141</v>
      </c>
      <c r="B14" s="94">
        <v>2387</v>
      </c>
      <c r="C14" s="94"/>
      <c r="D14" s="94"/>
      <c r="E14" s="104" t="s">
        <v>326</v>
      </c>
      <c r="F14" s="94">
        <v>200</v>
      </c>
      <c r="G14" s="94">
        <v>200</v>
      </c>
      <c r="H14" s="96"/>
    </row>
    <row r="15" spans="1:8" ht="21" customHeight="1" thickBot="1">
      <c r="A15" s="209" t="s">
        <v>160</v>
      </c>
      <c r="B15" s="94"/>
      <c r="C15" s="94"/>
      <c r="D15" s="94"/>
      <c r="E15" s="104"/>
      <c r="F15" s="94"/>
      <c r="G15" s="94" t="s">
        <v>330</v>
      </c>
      <c r="H15" s="96"/>
    </row>
    <row r="16" spans="1:8" ht="24" customHeight="1" thickBot="1">
      <c r="A16" s="170" t="s">
        <v>75</v>
      </c>
      <c r="B16" s="171">
        <f>SUM(B5:B15)</f>
        <v>7692</v>
      </c>
      <c r="C16" s="171">
        <f>SUM(C5:C15)</f>
        <v>11706</v>
      </c>
      <c r="D16" s="171">
        <v>7692</v>
      </c>
      <c r="E16" s="170" t="s">
        <v>75</v>
      </c>
      <c r="F16" s="171">
        <f>SUM(F5:F15)</f>
        <v>11292</v>
      </c>
      <c r="G16" s="171">
        <f>SUM(G5:G15)</f>
        <v>23509</v>
      </c>
      <c r="H16" s="172">
        <f>SUM(H5:H15)</f>
        <v>0</v>
      </c>
    </row>
    <row r="17" spans="1:8" ht="23.25" customHeight="1" thickBot="1">
      <c r="A17" s="173" t="s">
        <v>76</v>
      </c>
      <c r="B17" s="174">
        <f>IF(((F16-B16)&gt;0),F16-B16,"----")</f>
        <v>3600</v>
      </c>
      <c r="C17" s="174">
        <f>IF(((G16-C16)&gt;0),G16-C16,"----")</f>
        <v>11803</v>
      </c>
      <c r="D17" s="174" t="str">
        <f>IF(((H16-D16)&gt;0),H16-D16,"----")</f>
        <v>----</v>
      </c>
      <c r="E17" s="173" t="s">
        <v>77</v>
      </c>
      <c r="F17" s="174" t="str">
        <f>IF(((B16-F16)&gt;0),B16-F16,"----")</f>
        <v>----</v>
      </c>
      <c r="G17" s="174" t="str">
        <f>IF(((C16-G16)&gt;0),C16-G16,"----")</f>
        <v>----</v>
      </c>
      <c r="H17" s="175">
        <f>IF(((D16-H16)&gt;0),D16-H16,"----")</f>
        <v>7692</v>
      </c>
    </row>
  </sheetData>
  <sheetProtection/>
  <printOptions horizontalCentered="1"/>
  <pageMargins left="0.99" right="0.57" top="0.86" bottom="0.67" header="0.6" footer="0.5118110236220472"/>
  <pageSetup horizontalDpi="300" verticalDpi="300" orientation="landscape" paperSize="9" scale="105" r:id="rId1"/>
  <headerFooter alignWithMargins="0">
    <oddHeader>&amp;R&amp;"Times New Roman CE,Félkövér dőlt"&amp;12 4/b. számú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47.125" style="15" customWidth="1"/>
    <col min="2" max="2" width="15.625" style="10" customWidth="1"/>
    <col min="3" max="3" width="16.375" style="10" customWidth="1"/>
    <col min="4" max="4" width="18.00390625" style="10" customWidth="1"/>
    <col min="5" max="5" width="16.625" style="10" customWidth="1"/>
    <col min="6" max="6" width="18.875" style="36" customWidth="1"/>
    <col min="7" max="8" width="12.875" style="10" customWidth="1"/>
    <col min="9" max="9" width="13.875" style="10" customWidth="1"/>
    <col min="10" max="16384" width="9.375" style="10" customWidth="1"/>
  </cols>
  <sheetData>
    <row r="1" ht="21.75" customHeight="1" thickBot="1">
      <c r="F1" s="84" t="s">
        <v>67</v>
      </c>
    </row>
    <row r="2" spans="1:6" s="20" customFormat="1" ht="44.25" customHeight="1" thickBot="1">
      <c r="A2" s="29" t="s">
        <v>80</v>
      </c>
      <c r="B2" s="19" t="s">
        <v>81</v>
      </c>
      <c r="C2" s="19" t="s">
        <v>82</v>
      </c>
      <c r="D2" s="19" t="s">
        <v>381</v>
      </c>
      <c r="E2" s="19" t="s">
        <v>375</v>
      </c>
      <c r="F2" s="110" t="s">
        <v>339</v>
      </c>
    </row>
    <row r="3" spans="1:6" s="36" customFormat="1" ht="12" customHeight="1" thickBot="1">
      <c r="A3" s="107">
        <v>1</v>
      </c>
      <c r="B3" s="108">
        <v>2</v>
      </c>
      <c r="C3" s="108">
        <v>3</v>
      </c>
      <c r="D3" s="108">
        <v>4</v>
      </c>
      <c r="E3" s="108">
        <v>5</v>
      </c>
      <c r="F3" s="109" t="s">
        <v>150</v>
      </c>
    </row>
    <row r="4" spans="1:6" ht="18" customHeight="1">
      <c r="A4" s="111" t="s">
        <v>360</v>
      </c>
      <c r="B4" s="94">
        <v>3600</v>
      </c>
      <c r="C4" s="219">
        <v>2009</v>
      </c>
      <c r="D4" s="94"/>
      <c r="E4" s="94">
        <v>3600</v>
      </c>
      <c r="F4" s="176"/>
    </row>
    <row r="5" spans="1:6" ht="18" customHeight="1">
      <c r="A5" s="111" t="s">
        <v>382</v>
      </c>
      <c r="B5" s="94">
        <v>103</v>
      </c>
      <c r="C5" s="219">
        <v>2010</v>
      </c>
      <c r="D5" s="94"/>
      <c r="E5" s="94">
        <v>103</v>
      </c>
      <c r="F5" s="176">
        <f aca="true" t="shared" si="0" ref="F5:F22">B5-D5-E5</f>
        <v>0</v>
      </c>
    </row>
    <row r="6" spans="1:6" ht="18" customHeight="1">
      <c r="A6" s="111" t="s">
        <v>383</v>
      </c>
      <c r="B6" s="94">
        <v>221</v>
      </c>
      <c r="C6" s="219">
        <v>2010</v>
      </c>
      <c r="D6" s="94"/>
      <c r="E6" s="94">
        <v>221</v>
      </c>
      <c r="F6" s="176">
        <f t="shared" si="0"/>
        <v>0</v>
      </c>
    </row>
    <row r="7" spans="1:6" ht="18" customHeight="1">
      <c r="A7" s="111" t="s">
        <v>384</v>
      </c>
      <c r="B7" s="94">
        <v>500</v>
      </c>
      <c r="C7" s="219">
        <v>2010</v>
      </c>
      <c r="D7" s="94"/>
      <c r="E7" s="94">
        <v>500</v>
      </c>
      <c r="F7" s="176">
        <f t="shared" si="0"/>
        <v>0</v>
      </c>
    </row>
    <row r="8" spans="1:6" ht="18" customHeight="1">
      <c r="A8" s="111" t="s">
        <v>385</v>
      </c>
      <c r="B8" s="94">
        <v>69</v>
      </c>
      <c r="C8" s="219">
        <v>2010</v>
      </c>
      <c r="D8" s="94"/>
      <c r="E8" s="94">
        <v>69</v>
      </c>
      <c r="F8" s="176">
        <f t="shared" si="0"/>
        <v>0</v>
      </c>
    </row>
    <row r="9" spans="1:6" ht="18" customHeight="1">
      <c r="A9" s="111"/>
      <c r="B9" s="94"/>
      <c r="C9" s="219"/>
      <c r="D9" s="94"/>
      <c r="E9" s="94"/>
      <c r="F9" s="176">
        <f t="shared" si="0"/>
        <v>0</v>
      </c>
    </row>
    <row r="10" spans="1:6" ht="18" customHeight="1">
      <c r="A10" s="111"/>
      <c r="B10" s="94"/>
      <c r="C10" s="219"/>
      <c r="D10" s="94"/>
      <c r="E10" s="94"/>
      <c r="F10" s="176">
        <f t="shared" si="0"/>
        <v>0</v>
      </c>
    </row>
    <row r="11" spans="1:6" ht="18" customHeight="1">
      <c r="A11" s="111"/>
      <c r="B11" s="94"/>
      <c r="C11" s="219"/>
      <c r="D11" s="94"/>
      <c r="E11" s="94"/>
      <c r="F11" s="176">
        <f t="shared" si="0"/>
        <v>0</v>
      </c>
    </row>
    <row r="12" spans="1:6" ht="18" customHeight="1">
      <c r="A12" s="111"/>
      <c r="B12" s="94"/>
      <c r="C12" s="219"/>
      <c r="D12" s="94"/>
      <c r="E12" s="94"/>
      <c r="F12" s="176">
        <f>B12-D12-E12</f>
        <v>0</v>
      </c>
    </row>
    <row r="13" spans="1:6" ht="18" customHeight="1">
      <c r="A13" s="111"/>
      <c r="B13" s="94"/>
      <c r="C13" s="219"/>
      <c r="D13" s="94"/>
      <c r="E13" s="94"/>
      <c r="F13" s="176">
        <f>B13-D13-E13</f>
        <v>0</v>
      </c>
    </row>
    <row r="14" spans="1:6" ht="18" customHeight="1">
      <c r="A14" s="111"/>
      <c r="B14" s="94"/>
      <c r="C14" s="219"/>
      <c r="D14" s="94"/>
      <c r="E14" s="94"/>
      <c r="F14" s="176">
        <f>B14-D14-E14</f>
        <v>0</v>
      </c>
    </row>
    <row r="15" spans="1:6" ht="18" customHeight="1">
      <c r="A15" s="111"/>
      <c r="B15" s="94"/>
      <c r="C15" s="219"/>
      <c r="D15" s="94"/>
      <c r="E15" s="94"/>
      <c r="F15" s="176">
        <f t="shared" si="0"/>
        <v>0</v>
      </c>
    </row>
    <row r="16" spans="1:6" ht="18" customHeight="1">
      <c r="A16" s="111"/>
      <c r="B16" s="94"/>
      <c r="C16" s="219"/>
      <c r="D16" s="94"/>
      <c r="E16" s="94"/>
      <c r="F16" s="176">
        <f t="shared" si="0"/>
        <v>0</v>
      </c>
    </row>
    <row r="17" spans="1:6" ht="18" customHeight="1">
      <c r="A17" s="111"/>
      <c r="B17" s="94"/>
      <c r="C17" s="219"/>
      <c r="D17" s="94"/>
      <c r="E17" s="94"/>
      <c r="F17" s="176">
        <f>B17-D17-E17</f>
        <v>0</v>
      </c>
    </row>
    <row r="18" spans="1:6" ht="18" customHeight="1">
      <c r="A18" s="111"/>
      <c r="B18" s="94"/>
      <c r="C18" s="219"/>
      <c r="D18" s="94"/>
      <c r="E18" s="94"/>
      <c r="F18" s="176">
        <f>B18-D18-E18</f>
        <v>0</v>
      </c>
    </row>
    <row r="19" spans="1:6" ht="18" customHeight="1">
      <c r="A19" s="111"/>
      <c r="B19" s="94"/>
      <c r="C19" s="219"/>
      <c r="D19" s="94"/>
      <c r="E19" s="94"/>
      <c r="F19" s="176">
        <f t="shared" si="0"/>
        <v>0</v>
      </c>
    </row>
    <row r="20" spans="1:6" ht="18" customHeight="1">
      <c r="A20" s="111"/>
      <c r="B20" s="94"/>
      <c r="C20" s="219"/>
      <c r="D20" s="94"/>
      <c r="E20" s="94"/>
      <c r="F20" s="176">
        <f t="shared" si="0"/>
        <v>0</v>
      </c>
    </row>
    <row r="21" spans="1:6" ht="18" customHeight="1">
      <c r="A21" s="111"/>
      <c r="B21" s="94"/>
      <c r="C21" s="219"/>
      <c r="D21" s="94"/>
      <c r="E21" s="94"/>
      <c r="F21" s="176">
        <f t="shared" si="0"/>
        <v>0</v>
      </c>
    </row>
    <row r="22" spans="1:6" ht="18" customHeight="1" thickBot="1">
      <c r="A22" s="112"/>
      <c r="B22" s="99"/>
      <c r="C22" s="220"/>
      <c r="D22" s="99"/>
      <c r="E22" s="99"/>
      <c r="F22" s="177">
        <f t="shared" si="0"/>
        <v>0</v>
      </c>
    </row>
    <row r="23" spans="1:6" s="11" customFormat="1" ht="18" customHeight="1" thickBot="1">
      <c r="A23" s="179" t="s">
        <v>75</v>
      </c>
      <c r="B23" s="211">
        <f>SUM(B4:B22)</f>
        <v>4493</v>
      </c>
      <c r="C23" s="212"/>
      <c r="D23" s="211">
        <f>SUM(D4:D22)</f>
        <v>0</v>
      </c>
      <c r="E23" s="211">
        <f>SUM(E4:E22)</f>
        <v>4493</v>
      </c>
      <c r="F23" s="178">
        <f>SUM(F4:F22)</f>
        <v>0</v>
      </c>
    </row>
  </sheetData>
  <sheetProtection/>
  <printOptions horizontalCentered="1"/>
  <pageMargins left="0.92" right="0.52" top="1.24" bottom="0.44" header="0.62" footer="0.33"/>
  <pageSetup horizontalDpi="300" verticalDpi="300" orientation="landscape" paperSize="9" scale="105" r:id="rId1"/>
  <headerFooter alignWithMargins="0">
    <oddHeader xml:space="preserve">&amp;C&amp;"Times New Roman CE,Félkövér"&amp;14Beruházási kiadások
előirányzata célonként &amp;R&amp;"Times New Roman CE,Félkövér dőlt"&amp;12 5. számú melléklet&amp;"Times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3"/>
  <sheetViews>
    <sheetView zoomScale="85" zoomScaleNormal="85" zoomScalePageLayoutView="0" workbookViewId="0" topLeftCell="A1">
      <selection activeCell="A8" sqref="A8"/>
    </sheetView>
  </sheetViews>
  <sheetFormatPr defaultColWidth="9.00390625" defaultRowHeight="12.75"/>
  <cols>
    <col min="1" max="1" width="57.125" style="15" customWidth="1"/>
    <col min="2" max="2" width="15.625" style="10" customWidth="1"/>
    <col min="3" max="3" width="16.375" style="10" customWidth="1"/>
    <col min="4" max="4" width="18.00390625" style="10" customWidth="1"/>
    <col min="5" max="5" width="16.625" style="10" customWidth="1"/>
    <col min="6" max="6" width="18.875" style="10" customWidth="1"/>
    <col min="7" max="8" width="12.875" style="10" customWidth="1"/>
    <col min="9" max="9" width="13.875" style="10" customWidth="1"/>
    <col min="10" max="16384" width="9.375" style="10" customWidth="1"/>
  </cols>
  <sheetData>
    <row r="1" ht="35.25" customHeight="1" thickBot="1">
      <c r="F1" s="85" t="s">
        <v>67</v>
      </c>
    </row>
    <row r="2" spans="1:6" s="20" customFormat="1" ht="48.75" customHeight="1" thickBot="1">
      <c r="A2" s="29" t="s">
        <v>83</v>
      </c>
      <c r="B2" s="19" t="s">
        <v>81</v>
      </c>
      <c r="C2" s="19" t="s">
        <v>82</v>
      </c>
      <c r="D2" s="19" t="s">
        <v>374</v>
      </c>
      <c r="E2" s="19" t="s">
        <v>386</v>
      </c>
      <c r="F2" s="110" t="s">
        <v>387</v>
      </c>
    </row>
    <row r="3" spans="1:6" s="36" customFormat="1" ht="15" customHeight="1" thickBot="1">
      <c r="A3" s="107">
        <v>1</v>
      </c>
      <c r="B3" s="108">
        <v>2</v>
      </c>
      <c r="C3" s="108">
        <v>3</v>
      </c>
      <c r="D3" s="108">
        <v>4</v>
      </c>
      <c r="E3" s="108">
        <v>5</v>
      </c>
      <c r="F3" s="109">
        <v>6</v>
      </c>
    </row>
    <row r="4" spans="1:6" ht="18" customHeight="1">
      <c r="A4" s="363" t="s">
        <v>361</v>
      </c>
      <c r="B4" s="94">
        <v>2500</v>
      </c>
      <c r="C4" s="219">
        <v>2010</v>
      </c>
      <c r="D4" s="94"/>
      <c r="E4" s="94">
        <v>2500</v>
      </c>
      <c r="F4" s="176"/>
    </row>
    <row r="5" spans="1:6" ht="18" customHeight="1">
      <c r="A5" s="111" t="s">
        <v>362</v>
      </c>
      <c r="B5" s="94">
        <v>1000</v>
      </c>
      <c r="C5" s="219">
        <v>2010</v>
      </c>
      <c r="D5" s="94"/>
      <c r="E5" s="94">
        <v>1000</v>
      </c>
      <c r="F5" s="176"/>
    </row>
    <row r="6" spans="1:6" ht="18" customHeight="1">
      <c r="A6" s="111" t="s">
        <v>363</v>
      </c>
      <c r="B6" s="94">
        <v>2500</v>
      </c>
      <c r="C6" s="219">
        <v>2010</v>
      </c>
      <c r="D6" s="94"/>
      <c r="E6" s="94">
        <v>2500</v>
      </c>
      <c r="F6" s="176">
        <f>B6-D6-E6</f>
        <v>0</v>
      </c>
    </row>
    <row r="7" spans="1:6" ht="18" customHeight="1">
      <c r="A7" s="370" t="s">
        <v>388</v>
      </c>
      <c r="B7" s="94">
        <v>4822</v>
      </c>
      <c r="C7" s="219" t="s">
        <v>389</v>
      </c>
      <c r="D7" s="94"/>
      <c r="E7" s="94">
        <v>2411</v>
      </c>
      <c r="F7" s="176">
        <f>B7-D7-E7</f>
        <v>2411</v>
      </c>
    </row>
    <row r="8" spans="1:6" ht="18" customHeight="1">
      <c r="A8" s="111"/>
      <c r="B8" s="94"/>
      <c r="C8" s="219"/>
      <c r="D8" s="94"/>
      <c r="E8" s="94"/>
      <c r="F8" s="176"/>
    </row>
    <row r="9" spans="1:6" ht="18" customHeight="1">
      <c r="A9" s="111"/>
      <c r="B9" s="94"/>
      <c r="C9" s="219"/>
      <c r="D9" s="94"/>
      <c r="E9" s="94"/>
      <c r="F9" s="176"/>
    </row>
    <row r="10" spans="1:6" ht="18" customHeight="1">
      <c r="A10" s="111"/>
      <c r="B10" s="94"/>
      <c r="C10" s="219"/>
      <c r="D10" s="94"/>
      <c r="E10" s="94"/>
      <c r="F10" s="176"/>
    </row>
    <row r="11" spans="1:6" ht="18" customHeight="1">
      <c r="A11" s="111"/>
      <c r="B11" s="94"/>
      <c r="C11" s="219"/>
      <c r="D11" s="94"/>
      <c r="E11" s="94"/>
      <c r="F11" s="176"/>
    </row>
    <row r="12" spans="1:6" ht="18" customHeight="1">
      <c r="A12" s="111"/>
      <c r="B12" s="94"/>
      <c r="C12" s="219"/>
      <c r="D12" s="94"/>
      <c r="E12" s="94"/>
      <c r="F12" s="176"/>
    </row>
    <row r="13" spans="1:6" ht="18" customHeight="1">
      <c r="A13" s="111"/>
      <c r="B13" s="94"/>
      <c r="C13" s="219"/>
      <c r="D13" s="94"/>
      <c r="E13" s="94"/>
      <c r="F13" s="176">
        <f aca="true" t="shared" si="0" ref="F13:F22">B13-D13-E13</f>
        <v>0</v>
      </c>
    </row>
    <row r="14" spans="1:6" ht="18" customHeight="1">
      <c r="A14" s="111"/>
      <c r="B14" s="94"/>
      <c r="C14" s="219"/>
      <c r="D14" s="94"/>
      <c r="E14" s="94"/>
      <c r="F14" s="176">
        <f t="shared" si="0"/>
        <v>0</v>
      </c>
    </row>
    <row r="15" spans="1:6" ht="18" customHeight="1">
      <c r="A15" s="111"/>
      <c r="B15" s="94"/>
      <c r="C15" s="219"/>
      <c r="D15" s="94"/>
      <c r="E15" s="94"/>
      <c r="F15" s="176">
        <f t="shared" si="0"/>
        <v>0</v>
      </c>
    </row>
    <row r="16" spans="1:6" ht="18" customHeight="1">
      <c r="A16" s="111"/>
      <c r="B16" s="94"/>
      <c r="C16" s="219"/>
      <c r="D16" s="94"/>
      <c r="E16" s="94"/>
      <c r="F16" s="176">
        <f t="shared" si="0"/>
        <v>0</v>
      </c>
    </row>
    <row r="17" spans="1:6" ht="18" customHeight="1">
      <c r="A17" s="111"/>
      <c r="B17" s="94"/>
      <c r="C17" s="219"/>
      <c r="D17" s="94"/>
      <c r="E17" s="94"/>
      <c r="F17" s="176">
        <f t="shared" si="0"/>
        <v>0</v>
      </c>
    </row>
    <row r="18" spans="1:6" ht="18" customHeight="1">
      <c r="A18" s="111"/>
      <c r="B18" s="94"/>
      <c r="C18" s="219"/>
      <c r="D18" s="94"/>
      <c r="E18" s="94"/>
      <c r="F18" s="176">
        <f t="shared" si="0"/>
        <v>0</v>
      </c>
    </row>
    <row r="19" spans="1:6" ht="18" customHeight="1">
      <c r="A19" s="111"/>
      <c r="B19" s="94"/>
      <c r="C19" s="219"/>
      <c r="D19" s="94"/>
      <c r="E19" s="94"/>
      <c r="F19" s="176">
        <f t="shared" si="0"/>
        <v>0</v>
      </c>
    </row>
    <row r="20" spans="1:6" ht="18" customHeight="1">
      <c r="A20" s="111"/>
      <c r="B20" s="94"/>
      <c r="C20" s="219"/>
      <c r="D20" s="94"/>
      <c r="E20" s="94"/>
      <c r="F20" s="176">
        <f t="shared" si="0"/>
        <v>0</v>
      </c>
    </row>
    <row r="21" spans="1:6" ht="18" customHeight="1">
      <c r="A21" s="111"/>
      <c r="B21" s="94"/>
      <c r="C21" s="219"/>
      <c r="D21" s="94"/>
      <c r="E21" s="94"/>
      <c r="F21" s="176">
        <f t="shared" si="0"/>
        <v>0</v>
      </c>
    </row>
    <row r="22" spans="1:6" ht="18" customHeight="1" thickBot="1">
      <c r="A22" s="112"/>
      <c r="B22" s="99"/>
      <c r="C22" s="99"/>
      <c r="D22" s="99"/>
      <c r="E22" s="99"/>
      <c r="F22" s="177">
        <f t="shared" si="0"/>
        <v>0</v>
      </c>
    </row>
    <row r="23" spans="1:6" s="11" customFormat="1" ht="18" customHeight="1" thickBot="1">
      <c r="A23" s="179" t="s">
        <v>75</v>
      </c>
      <c r="B23" s="171">
        <f>SUM(B4:B22)</f>
        <v>10822</v>
      </c>
      <c r="C23" s="212"/>
      <c r="D23" s="171">
        <f>SUM(D4:D22)</f>
        <v>0</v>
      </c>
      <c r="E23" s="171">
        <f>SUM(E4:E22)</f>
        <v>8411</v>
      </c>
      <c r="F23" s="178">
        <f>SUM(F4:F22)</f>
        <v>2411</v>
      </c>
    </row>
  </sheetData>
  <sheetProtection/>
  <printOptions horizontalCentered="1"/>
  <pageMargins left="0.8267716535433072" right="0.56" top="1.12" bottom="0.46" header="0.55" footer="0.31"/>
  <pageSetup horizontalDpi="300" verticalDpi="300" orientation="landscape" paperSize="9" r:id="rId1"/>
  <headerFooter alignWithMargins="0">
    <oddHeader xml:space="preserve">&amp;C&amp;"Times New Roman CE,Félkövér"&amp;14Felújítási kiadások
előirányzata feladatonként &amp;R&amp;"Times New Roman CE,Félkövér dőlt"&amp;12 6. számú melléklet&amp;"Times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Önk. Fácánkert</cp:lastModifiedBy>
  <cp:lastPrinted>2011-04-08T08:07:45Z</cp:lastPrinted>
  <dcterms:created xsi:type="dcterms:W3CDTF">1999-10-30T10:30:45Z</dcterms:created>
  <dcterms:modified xsi:type="dcterms:W3CDTF">2011-04-08T08:08:28Z</dcterms:modified>
  <cp:category/>
  <cp:version/>
  <cp:contentType/>
  <cp:contentStatus/>
</cp:coreProperties>
</file>