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599" firstSheet="1" activeTab="1"/>
  </bookViews>
  <sheets>
    <sheet name="1. sz. mell." sheetId="1" r:id="rId1"/>
    <sheet name="2. sz. mell." sheetId="2" r:id="rId2"/>
    <sheet name="3.a.sz.mell" sheetId="3" r:id="rId3"/>
    <sheet name="3.b.sz.mell " sheetId="4" r:id="rId4"/>
    <sheet name="4.sz.mell" sheetId="5" r:id="rId5"/>
    <sheet name="5.sz.mell" sheetId="6" r:id="rId6"/>
    <sheet name="6.sz.mell" sheetId="7" r:id="rId7"/>
    <sheet name="7.sz.mell" sheetId="8" r:id="rId8"/>
    <sheet name="8. sz. mell" sheetId="9" r:id="rId9"/>
    <sheet name="9. sz. mell " sheetId="10" r:id="rId10"/>
  </sheets>
  <definedNames/>
  <calcPr fullCalcOnLoad="1"/>
</workbook>
</file>

<file path=xl/sharedStrings.xml><?xml version="1.0" encoding="utf-8"?>
<sst xmlns="http://schemas.openxmlformats.org/spreadsheetml/2006/main" count="410" uniqueCount="309">
  <si>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</si>
  <si>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</si>
  <si>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</si>
  <si>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</si>
  <si>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</si>
  <si>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</si>
  <si>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</si>
  <si>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</si>
  <si>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</si>
  <si>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</si>
  <si>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</si>
  <si>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</si>
  <si>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</si>
  <si>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</si>
  <si>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</si>
  <si>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</si>
  <si>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</si>
  <si>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</si>
  <si>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</si>
  <si>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</si>
  <si>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</si>
  <si>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</si>
  <si>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</si>
  <si>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</si>
  <si>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</si>
  <si>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</si>
  <si>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</si>
  <si>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</si>
  <si>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</si>
  <si>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</si>
  <si>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</si>
  <si>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II. Felhalmozási és tőkejellegű bevételek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</si>
  <si>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</si>
  <si>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</si>
  <si>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</si>
  <si>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</si>
  <si>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</si>
  <si>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</si>
  <si>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</si>
  <si>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</si>
  <si>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</si>
  <si>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</si>
  <si>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</si>
  <si>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</si>
  <si>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</si>
  <si>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</si>
  <si>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</si>
  <si>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</si>
  <si>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</si>
  <si>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</si>
  <si>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</si>
  <si>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Ezer forintban !</t>
  </si>
  <si>
    <t>Bevételek</t>
  </si>
  <si>
    <t>Intézményi működési bevételek</t>
  </si>
  <si>
    <t>Helyi adók</t>
  </si>
  <si>
    <t>Átengedett központi adók</t>
  </si>
  <si>
    <t>Bírságok, egyéb bevételek</t>
  </si>
  <si>
    <t>Felhalmozási és tőkejellegű bevételek</t>
  </si>
  <si>
    <t>Egyéb központi támogatás</t>
  </si>
  <si>
    <t>EU támogatás</t>
  </si>
  <si>
    <t>Pénzforgalom nélküli bevételek</t>
  </si>
  <si>
    <t>Kiadások</t>
  </si>
  <si>
    <t>Működési kiadások</t>
  </si>
  <si>
    <t>Felhalmozási célú kiadások</t>
  </si>
  <si>
    <t>Egyéb fejlesztési célú kiadások</t>
  </si>
  <si>
    <t>Általános tartalék</t>
  </si>
  <si>
    <t>Önkormányzati támogatás</t>
  </si>
  <si>
    <t>Szociális gondoskodás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</si>
  <si>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</si>
  <si>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</si>
  <si>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</si>
  <si>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</si>
  <si>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</si>
  <si>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</si>
  <si>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</si>
  <si>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</si>
  <si>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</si>
  <si>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</si>
  <si>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</si>
  <si>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</si>
  <si>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</si>
  <si>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</si>
  <si>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</si>
  <si>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</si>
  <si>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</si>
  <si>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</si>
  <si>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</si>
  <si>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Sor-
szám</t>
  </si>
  <si>
    <t>Felhalmozási célú pénzeszközátadás</t>
  </si>
  <si>
    <t>Hitelek, kölcsönök bevételei</t>
  </si>
  <si>
    <t>Értékpapírok bevételei</t>
  </si>
  <si>
    <t>Önkormányzatok sajátos felhalmozási és tőkebevételei</t>
  </si>
  <si>
    <t>Értékpapírok kiadásai</t>
  </si>
  <si>
    <t xml:space="preserve"> KIADÁSOK ÖSSZESEN: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</si>
  <si>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</si>
  <si>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</si>
  <si>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</si>
  <si>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</si>
  <si>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</si>
  <si>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</si>
  <si>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Normatív támogatások</t>
  </si>
  <si>
    <t>Központosított előirányzatok</t>
  </si>
  <si>
    <t xml:space="preserve">Kiegészítő támogatás </t>
  </si>
  <si>
    <t>Működésképtelen önkormányzatok támogatása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</si>
  <si>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</si>
  <si>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</si>
  <si>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</si>
  <si>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</si>
  <si>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Pénzügyi befektetések kiadásai</t>
  </si>
  <si>
    <t>Társadalom- és szociálpolitikai juttatások</t>
  </si>
  <si>
    <t>Egyéb tartalék</t>
  </si>
  <si>
    <t>V. Finanszírozási bevételek</t>
  </si>
  <si>
    <t>Támogatások, kiegészítések</t>
  </si>
  <si>
    <t>Egyéb folyó kiadások</t>
  </si>
  <si>
    <t>I/2. Önkormányzat sajátos működési bevételei</t>
  </si>
  <si>
    <t>III. Támogatások, kiegészítések</t>
  </si>
  <si>
    <t>Normatív kötött felhasználású  támogatás</t>
  </si>
  <si>
    <t>Területi kiegyenlítést szolg. fejl. célú támogatás</t>
  </si>
  <si>
    <t>Előző évi vállalkozási eredmény igénybev.</t>
  </si>
  <si>
    <t>Intézményi beruházási kiadások</t>
  </si>
  <si>
    <t>Módosított előirányzat</t>
  </si>
  <si>
    <t>Teljesítés</t>
  </si>
  <si>
    <t>Eredeti 
előirányzat</t>
  </si>
  <si>
    <t>Kiadási jogcím</t>
  </si>
  <si>
    <t>előirányzat</t>
  </si>
  <si>
    <t>Eredeti</t>
  </si>
  <si>
    <t>Módosított</t>
  </si>
  <si>
    <t>EGYSZERŰSÍTETT PÉNZFORGALMI JELENTÉS</t>
  </si>
  <si>
    <t>Felhalmozási kiadások</t>
  </si>
  <si>
    <t>Pénzforgalom nélküli kiadások</t>
  </si>
  <si>
    <t>Önkormányzatok sajátos működési bevételei</t>
  </si>
  <si>
    <t>Felhalmozási és tőke jellegű bevételek</t>
  </si>
  <si>
    <t>Dologi és egyéb folyó  kiadások</t>
  </si>
  <si>
    <t>Finanszírozási kiadások összesen (09+10)</t>
  </si>
  <si>
    <t>Pénzforgalmi kiadások (08+11)</t>
  </si>
  <si>
    <t>Kiadások összesen ( 12+13+14 )</t>
  </si>
  <si>
    <t xml:space="preserve">Kiegyenlítő, függő, átfutó kiadások </t>
  </si>
  <si>
    <t>18-ból önkormányzatok sajátos felhalmozási és tőkebevételei</t>
  </si>
  <si>
    <t>20-ból önkormányzatok költségvetési támogatása</t>
  </si>
  <si>
    <t>Finanszírozási bevételek összesen (23+24)</t>
  </si>
  <si>
    <t>Pénzforgalmi bevételek ( 22+25 )</t>
  </si>
  <si>
    <t>Bevételek összesen ( 26+27+28 )</t>
  </si>
  <si>
    <t>Finanszírozási műveletek eredménye (25-11)</t>
  </si>
  <si>
    <t>Költségvetési bevételek és kiadások különbsége (22+27-8-13) [költségvetési hiány (-), költségvetési többlet (+)]</t>
  </si>
  <si>
    <t xml:space="preserve">III. Tartalékok </t>
  </si>
  <si>
    <t>IV.  Hitelek kamatai</t>
  </si>
  <si>
    <t>VI. Finanszírozási kiadások</t>
  </si>
  <si>
    <t>Hitelek kamatai</t>
  </si>
  <si>
    <t>Egyéb kiadások</t>
  </si>
  <si>
    <t>Előző évi pénzmaradvány</t>
  </si>
  <si>
    <t>Intézményi beruházás</t>
  </si>
  <si>
    <t>Cél-, címzett támogatás</t>
  </si>
  <si>
    <t>Területi kiegyenlítést szolg. Fejl. Célú támogatás</t>
  </si>
  <si>
    <t>EU támogatásból megvalósulóprojekt</t>
  </si>
  <si>
    <t>Költségvetési szervek támogatása</t>
  </si>
  <si>
    <t>Aktív és passzív pénzügyi műveletek egyenlege (28-14)</t>
  </si>
  <si>
    <t>Kiegyenlítő, függő, átfutó bevételek</t>
  </si>
  <si>
    <t>Költségvetési pénzforgalmi kiadások öszesen ( 01+...+07 )</t>
  </si>
  <si>
    <t>Önkormányzatok sajátos működési bevétele</t>
  </si>
  <si>
    <t>Támogatások, kiegészítések és véglegesen átvett pénzeszközök</t>
  </si>
  <si>
    <t>Költségvetési pénzforgalmi bevételek összesen (16+17+18+20)</t>
  </si>
  <si>
    <t>Felhalmozási célú hitelek kamata</t>
  </si>
  <si>
    <t>Támogatásértékű bev. elkülönített állami pénzalapból</t>
  </si>
  <si>
    <t>Működési célú pénzeszközátadás, támog. ért. Kiadás</t>
  </si>
  <si>
    <t>Támogatásértékű bevételek</t>
  </si>
  <si>
    <t>Támogatásértékű kiadások</t>
  </si>
  <si>
    <t>Felhalmozási célú hiteltörlesztés</t>
  </si>
  <si>
    <t>Felhalmozási célú hitel felvétel</t>
  </si>
  <si>
    <t>Községgazdálkodás</t>
  </si>
  <si>
    <t>Teljesítés %-a</t>
  </si>
  <si>
    <t>Támogatásért. bev. helyi önkormányzatoktól</t>
  </si>
  <si>
    <t>37.</t>
  </si>
  <si>
    <t>Függő, átfutó bevételek</t>
  </si>
  <si>
    <t>Eredeti előirányzat</t>
  </si>
  <si>
    <t>Bursa Hungarica ösztöndíj támogatása</t>
  </si>
  <si>
    <t>Átadott pénzeszközök</t>
  </si>
  <si>
    <t>Civil támogatási keret</t>
  </si>
  <si>
    <t xml:space="preserve">Cél- és címzett támogatás </t>
  </si>
  <si>
    <t>Jövedelempótló támogatások kiegészítése</t>
  </si>
  <si>
    <t>Átvett pénzeszközök</t>
  </si>
  <si>
    <t>Fejlesztési célú tartalék</t>
  </si>
  <si>
    <t>V. Egyéb kiadások (függő, átfutó)</t>
  </si>
  <si>
    <t>1. számú melléklet</t>
  </si>
  <si>
    <t>Cím</t>
  </si>
  <si>
    <t>Alcím</t>
  </si>
  <si>
    <t>Kiemelt Ei.</t>
  </si>
  <si>
    <t>Cím, kiemelt előirányzat megnevezése</t>
  </si>
  <si>
    <t>Községi Önkormányzat</t>
  </si>
  <si>
    <t>Igazgatási feladatok</t>
  </si>
  <si>
    <t>Önkormányzat működési bevételei</t>
  </si>
  <si>
    <t>Egyéb (függő-, átfutó kiadások)</t>
  </si>
  <si>
    <t>Felhalmozási célú támog.értékű bevétel, pénze. átvétel</t>
  </si>
  <si>
    <t>Felhalmozási célú pénzeszköz átadás, támog. ért. kiadás</t>
  </si>
  <si>
    <t>Szociális étkezés</t>
  </si>
  <si>
    <t>Társadalmi, szociálpolitikai és egyéb juttatás</t>
  </si>
  <si>
    <t>Végleges pénze.átadás, támogatásért. kiadás, finanszirozás</t>
  </si>
  <si>
    <t>Közművelődési, sportfeladatok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</si>
  <si>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</si>
  <si>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</si>
  <si>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</si>
  <si>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</si>
  <si>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</si>
  <si>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</si>
  <si>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</si>
  <si>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</si>
  <si>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VIII.</t>
  </si>
  <si>
    <t>Támog. kölcsönök kiadásai</t>
  </si>
  <si>
    <t>38.</t>
  </si>
  <si>
    <t>Felhalmozási célú támog. értékű bev,pénzeszk. átvétel</t>
  </si>
  <si>
    <t>IV. Támogatásértékű bevételek, átvett pénzeszk.</t>
  </si>
  <si>
    <t>39.</t>
  </si>
  <si>
    <t>Támogatási kölcsön kiadásai</t>
  </si>
  <si>
    <r>
      <t xml:space="preserve">                                                                      </t>
    </r>
    <r>
      <rPr>
        <b/>
        <i/>
        <sz val="12"/>
        <rFont val="Times New Roman CE"/>
        <family val="0"/>
      </rPr>
      <t xml:space="preserve">BEVÉTELEK                     </t>
    </r>
    <r>
      <rPr>
        <b/>
        <i/>
        <sz val="10"/>
        <rFont val="Times New Roman CE"/>
        <family val="1"/>
      </rPr>
      <t xml:space="preserve">              Ezer forintban !</t>
    </r>
  </si>
  <si>
    <t>Temetési segély</t>
  </si>
  <si>
    <t>Támogatási kölcsönök visszatérülése</t>
  </si>
  <si>
    <t>Támog. kölcsön kiadásai</t>
  </si>
  <si>
    <t>Szennyvíz gyűjtése, tisztítása, elhelyezése</t>
  </si>
  <si>
    <t>Települési hulladékok begyűjtése</t>
  </si>
  <si>
    <t>Út, autópálya építése</t>
  </si>
  <si>
    <t>Közutak üzemeltetése</t>
  </si>
  <si>
    <t>Zöldterület-kezelés</t>
  </si>
  <si>
    <t>Kisebbségi önkormányzati igazgatási tevékenység</t>
  </si>
  <si>
    <t>Közvilágítás</t>
  </si>
  <si>
    <t>Önkormányzatok elszámolásai</t>
  </si>
  <si>
    <t>Háziorvosi alapellátás</t>
  </si>
  <si>
    <t>Ifjúság-egészségügyi gondozás</t>
  </si>
  <si>
    <t>Lakásfenntartási támogatás</t>
  </si>
  <si>
    <t>Átmeneti segély</t>
  </si>
  <si>
    <t>Közgyógyellátás</t>
  </si>
  <si>
    <t>Idősügyi kezdeményezések, programok</t>
  </si>
  <si>
    <t>Civil szervezetek működési támogatása</t>
  </si>
  <si>
    <t>Civil szervezetek program-támogatása</t>
  </si>
  <si>
    <t>Kulturális műsorok, rendezvények</t>
  </si>
  <si>
    <t>Könyvtári szolgáltatások</t>
  </si>
  <si>
    <t>Közművelődési tevékenységek</t>
  </si>
  <si>
    <t>Közművelődési intézmények működtetése</t>
  </si>
  <si>
    <t>Temető üzemeltetése</t>
  </si>
  <si>
    <t>MEGNEVEZÉS</t>
  </si>
  <si>
    <t>Bevétel</t>
  </si>
  <si>
    <t>Kiadás</t>
  </si>
  <si>
    <t xml:space="preserve">   Víztermelés, -kezelés, -ellátás</t>
  </si>
  <si>
    <t xml:space="preserve"> Televízió-műsor összeállítása, szolgáltatása</t>
  </si>
  <si>
    <t xml:space="preserve"> Önkormányzati jogalkotás</t>
  </si>
  <si>
    <t xml:space="preserve"> Nemzetközi kulturális együttműködés</t>
  </si>
  <si>
    <t xml:space="preserve"> Óvodai nevelés, ellátás</t>
  </si>
  <si>
    <t xml:space="preserve"> Szociális ösztöndíjak</t>
  </si>
  <si>
    <t xml:space="preserve"> Háziorvosi ügyeleti ellátás</t>
  </si>
  <si>
    <t>Egyéb (függő, átfutó bev.)</t>
  </si>
  <si>
    <t>Céljellegű decentralizált támogatás, vis maior</t>
  </si>
  <si>
    <t>Kistérségi közmunka program önerő</t>
  </si>
  <si>
    <t>Költségvetési szervek finanszírozása</t>
  </si>
  <si>
    <t>Ápolási díj alanyi jogon</t>
  </si>
  <si>
    <t>Ápolási díj méltányossági alapon</t>
  </si>
  <si>
    <t>Rövid időtartamú közfoglalkoztatás</t>
  </si>
  <si>
    <t xml:space="preserve"> Általános isk. tanulók nappali rendsz. nevelése</t>
  </si>
  <si>
    <t>Családsegítés</t>
  </si>
  <si>
    <t>Általános tartalék (önkormányzat, kisebbségi önk.)</t>
  </si>
  <si>
    <t>Mozgáskorlátozottak közlekedési támogatása</t>
  </si>
  <si>
    <t>Egyéb önkormányzati eseti pénzbeli ellátások</t>
  </si>
  <si>
    <t>Fácánkert Község Önkormányzatának Címrendje</t>
  </si>
  <si>
    <t>Hitelek bevételei</t>
  </si>
  <si>
    <t>Kölcsön visszatérülések</t>
  </si>
  <si>
    <t>Normatív állami hozzájárulás /súlyos foglk.gond.k.telep./</t>
  </si>
  <si>
    <t>Kölcsön visszatérülés</t>
  </si>
  <si>
    <t>Felhalmozási célra átvett pénz</t>
  </si>
  <si>
    <t>FÁCÁNKERT KÖZSÉG ÖNKORMÁNYZATA</t>
  </si>
  <si>
    <t>Sióagárd Körjegyzőség finanszírozás</t>
  </si>
  <si>
    <t>Sióagárd Körjegyzőség finanszírozás 2010. évi elsz.</t>
  </si>
  <si>
    <t>Bogyiszló /társult intézmény/ finanszírozás</t>
  </si>
  <si>
    <t>Tolna Város Önkormányzata orvosi ügyelet</t>
  </si>
  <si>
    <t>Tolna Város Önkormányzata családsegíítés</t>
  </si>
  <si>
    <t>Tolna Város Önkormányzata házi s. nyújtás</t>
  </si>
  <si>
    <t>Átadott pénz lakosságnak /tanulói bérlettéreités/</t>
  </si>
  <si>
    <t>SZAKFELADAT MEGNEVEZÉSE</t>
  </si>
  <si>
    <t>Előző évi kv. Kiegészítések, viszzatérülések</t>
  </si>
  <si>
    <t>Lakóingat bérbeadása, üzemeltetése</t>
  </si>
  <si>
    <t>Időskorúak járadéka</t>
  </si>
  <si>
    <t>Óvodáztatási támogatás</t>
  </si>
  <si>
    <t>Finanszírozási műveletek</t>
  </si>
  <si>
    <t>Támogatásértékű bevétel fejezeti kezelési előir.</t>
  </si>
  <si>
    <t>2012. évi előir.</t>
  </si>
  <si>
    <t>2012. évi  ei.</t>
  </si>
  <si>
    <t>2012. évi    ei.</t>
  </si>
  <si>
    <t>Kölcsön nyújtás</t>
  </si>
  <si>
    <t>Községháza napkollektor felszerelés</t>
  </si>
  <si>
    <t>Felhasználás 2011. XII. 31-ig</t>
  </si>
  <si>
    <t>2012. évi előirányzat</t>
  </si>
  <si>
    <t>Út felújítás Béke, Bethelen G. utcák, temetőhöz vezető út</t>
  </si>
  <si>
    <t>Óvoda épületénél nyilászáró csere</t>
  </si>
  <si>
    <t>Önkormányzat épületénél tető átrakás, bádogos munka</t>
  </si>
  <si>
    <t>Építményüzemeltetés</t>
  </si>
  <si>
    <t>Önkormányzatok elszámolási költségv.szerveikkel</t>
  </si>
  <si>
    <t>Aktív korúak ellátása</t>
  </si>
  <si>
    <t>Rendkívüli gyermekvédelmi támogatás</t>
  </si>
  <si>
    <t>FHT-ra jogosultak hosszabb időtartamú közfoglalkoztat</t>
  </si>
  <si>
    <t>Önkormányzat által nyújtott lakástámogatás</t>
  </si>
  <si>
    <t>Fiatalok környezet és egészségtudatos gondolk.s.pr.</t>
  </si>
  <si>
    <t>Bogyiszló /társult intézmény/2011. évi elszámolás</t>
  </si>
  <si>
    <t>2012. 3/4 év</t>
  </si>
  <si>
    <t>2012.3/4 évi telj.</t>
  </si>
  <si>
    <t>2012. 3/4 évi telj.</t>
  </si>
  <si>
    <t>2012. 3/4 évi teljesítés</t>
  </si>
  <si>
    <t>szakfeladat nélküli kiadás bevétel</t>
  </si>
  <si>
    <t>Város és községgazdálkodás</t>
  </si>
  <si>
    <t>Civil szervezetek program támogatása</t>
  </si>
  <si>
    <t>Falu TV működésének támogatása</t>
  </si>
  <si>
    <t>Átadott ppénz Fadd /ebrendészeti hozzájárulás/</t>
  </si>
  <si>
    <t>Óvodánál napkollektor felszerelés és nyilászáró csere</t>
  </si>
  <si>
    <t>Számítógép beszerzés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</si>
</sst>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.0000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</numFmts>
  <fonts count="56">
    <font>
      <sz val="10"/>
      <name val="Times New Roman CE"/>
      <family val="0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i/>
      <sz val="9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lightHorizontal">
        <bgColor indexed="13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2" fillId="0" borderId="0" xfId="57">
      <alignment/>
      <protection/>
    </xf>
    <xf numFmtId="0" fontId="0" fillId="0" borderId="0" xfId="57" applyFont="1">
      <alignment/>
      <protection/>
    </xf>
    <xf numFmtId="0" fontId="9" fillId="0" borderId="0" xfId="57" applyFont="1">
      <alignment/>
      <protection/>
    </xf>
    <xf numFmtId="0" fontId="0" fillId="0" borderId="0" xfId="57" applyFont="1" applyFill="1">
      <alignment/>
      <protection/>
    </xf>
    <xf numFmtId="164" fontId="5" fillId="0" borderId="0" xfId="57" applyNumberFormat="1" applyFont="1" applyBorder="1" applyAlignment="1" applyProtection="1">
      <alignment horizontal="centerContinuous" vertical="center"/>
      <protection locked="0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 applyProtection="1">
      <alignment horizontal="right" wrapText="1"/>
      <protection/>
    </xf>
    <xf numFmtId="164" fontId="4" fillId="0" borderId="0" xfId="0" applyNumberFormat="1" applyFont="1" applyAlignment="1">
      <alignment horizontal="right" wrapText="1"/>
    </xf>
    <xf numFmtId="164" fontId="6" fillId="0" borderId="13" xfId="0" applyNumberFormat="1" applyFont="1" applyBorder="1" applyAlignment="1" applyProtection="1">
      <alignment horizontal="center" vertical="center" wrapText="1"/>
      <protection/>
    </xf>
    <xf numFmtId="164" fontId="6" fillId="0" borderId="14" xfId="0" applyNumberFormat="1" applyFont="1" applyBorder="1" applyAlignment="1" applyProtection="1">
      <alignment horizontal="center" vertical="center" wrapText="1"/>
      <protection/>
    </xf>
    <xf numFmtId="164" fontId="6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0" xfId="58" applyFont="1" applyFill="1" applyAlignment="1" applyProtection="1">
      <alignment horizontal="centerContinuous" vertical="center"/>
      <protection locked="0"/>
    </xf>
    <xf numFmtId="0" fontId="12" fillId="0" borderId="0" xfId="58" applyFont="1" applyFill="1">
      <alignment/>
      <protection/>
    </xf>
    <xf numFmtId="0" fontId="5" fillId="0" borderId="0" xfId="58" applyFont="1" applyAlignment="1">
      <alignment horizontal="centerContinuous" vertical="center"/>
      <protection/>
    </xf>
    <xf numFmtId="0" fontId="2" fillId="0" borderId="0" xfId="58" applyFont="1" applyAlignment="1">
      <alignment horizontal="centerContinuous" vertical="center"/>
      <protection/>
    </xf>
    <xf numFmtId="0" fontId="12" fillId="0" borderId="0" xfId="58" applyFont="1">
      <alignment/>
      <protection/>
    </xf>
    <xf numFmtId="0" fontId="11" fillId="0" borderId="0" xfId="58">
      <alignment/>
      <protection/>
    </xf>
    <xf numFmtId="0" fontId="0" fillId="0" borderId="0" xfId="58" applyFont="1">
      <alignment/>
      <protection/>
    </xf>
    <xf numFmtId="0" fontId="2" fillId="0" borderId="0" xfId="58" applyFont="1" applyFill="1" applyAlignment="1">
      <alignment horizontal="centerContinuous"/>
      <protection/>
    </xf>
    <xf numFmtId="0" fontId="2" fillId="0" borderId="0" xfId="58" applyFont="1" applyFill="1" applyAlignment="1">
      <alignment horizontal="centerContinuous" vertical="top"/>
      <protection/>
    </xf>
    <xf numFmtId="0" fontId="5" fillId="0" borderId="0" xfId="58" applyFont="1" applyAlignment="1">
      <alignment horizontal="centerContinuous"/>
      <protection/>
    </xf>
    <xf numFmtId="0" fontId="2" fillId="0" borderId="0" xfId="58" applyFont="1" applyAlignment="1">
      <alignment horizontal="centerContinuous"/>
      <protection/>
    </xf>
    <xf numFmtId="0" fontId="13" fillId="0" borderId="0" xfId="58" applyFont="1">
      <alignment/>
      <protection/>
    </xf>
    <xf numFmtId="0" fontId="11" fillId="0" borderId="0" xfId="58" applyAlignment="1">
      <alignment vertical="center"/>
      <protection/>
    </xf>
    <xf numFmtId="0" fontId="14" fillId="0" borderId="0" xfId="58" applyFont="1" applyAlignment="1">
      <alignment vertical="center"/>
      <protection/>
    </xf>
    <xf numFmtId="0" fontId="14" fillId="0" borderId="0" xfId="58" applyFont="1" applyFill="1" applyAlignment="1">
      <alignment vertical="center"/>
      <protection/>
    </xf>
    <xf numFmtId="0" fontId="15" fillId="0" borderId="0" xfId="0" applyFont="1" applyAlignment="1">
      <alignment/>
    </xf>
    <xf numFmtId="180" fontId="0" fillId="0" borderId="16" xfId="58" applyNumberFormat="1" applyFont="1" applyBorder="1" applyAlignment="1">
      <alignment horizontal="center" vertical="center"/>
      <protection/>
    </xf>
    <xf numFmtId="180" fontId="0" fillId="0" borderId="17" xfId="58" applyNumberFormat="1" applyFont="1" applyBorder="1" applyAlignment="1">
      <alignment horizontal="center" vertical="center"/>
      <protection/>
    </xf>
    <xf numFmtId="180" fontId="0" fillId="0" borderId="18" xfId="58" applyNumberFormat="1" applyFont="1" applyBorder="1" applyAlignment="1">
      <alignment horizontal="center" vertical="center"/>
      <protection/>
    </xf>
    <xf numFmtId="180" fontId="4" fillId="33" borderId="11" xfId="58" applyNumberFormat="1" applyFont="1" applyFill="1" applyBorder="1" applyAlignment="1">
      <alignment horizontal="center" vertical="center"/>
      <protection/>
    </xf>
    <xf numFmtId="180" fontId="0" fillId="0" borderId="19" xfId="58" applyNumberFormat="1" applyFont="1" applyFill="1" applyBorder="1" applyAlignment="1">
      <alignment horizontal="center" vertical="center"/>
      <protection/>
    </xf>
    <xf numFmtId="180" fontId="0" fillId="0" borderId="18" xfId="58" applyNumberFormat="1" applyFont="1" applyFill="1" applyBorder="1" applyAlignment="1">
      <alignment horizontal="center" vertical="center"/>
      <protection/>
    </xf>
    <xf numFmtId="180" fontId="0" fillId="0" borderId="19" xfId="58" applyNumberFormat="1" applyFont="1" applyBorder="1" applyAlignment="1">
      <alignment horizontal="center" vertical="center"/>
      <protection/>
    </xf>
    <xf numFmtId="164" fontId="3" fillId="0" borderId="11" xfId="0" applyNumberFormat="1" applyFont="1" applyBorder="1" applyAlignment="1">
      <alignment horizontal="centerContinuous" vertical="center" wrapText="1"/>
    </xf>
    <xf numFmtId="164" fontId="3" fillId="0" borderId="10" xfId="0" applyNumberFormat="1" applyFont="1" applyBorder="1" applyAlignment="1">
      <alignment horizontal="centerContinuous" vertical="center" wrapText="1"/>
    </xf>
    <xf numFmtId="164" fontId="3" fillId="0" borderId="12" xfId="0" applyNumberFormat="1" applyFont="1" applyBorder="1" applyAlignment="1">
      <alignment horizontal="centerContinuous" vertical="center" wrapText="1"/>
    </xf>
    <xf numFmtId="164" fontId="9" fillId="0" borderId="20" xfId="0" applyNumberFormat="1" applyFont="1" applyBorder="1" applyAlignment="1" applyProtection="1">
      <alignment vertical="center" wrapText="1"/>
      <protection locked="0"/>
    </xf>
    <xf numFmtId="164" fontId="9" fillId="0" borderId="17" xfId="0" applyNumberFormat="1" applyFont="1" applyBorder="1" applyAlignment="1">
      <alignment horizontal="left" vertical="center" wrapText="1" indent="1"/>
    </xf>
    <xf numFmtId="164" fontId="9" fillId="0" borderId="21" xfId="0" applyNumberFormat="1" applyFont="1" applyBorder="1" applyAlignment="1" applyProtection="1">
      <alignment vertical="center" wrapText="1"/>
      <protection locked="0"/>
    </xf>
    <xf numFmtId="164" fontId="9" fillId="0" borderId="22" xfId="0" applyNumberFormat="1" applyFont="1" applyBorder="1" applyAlignment="1" applyProtection="1">
      <alignment vertical="center" wrapText="1"/>
      <protection locked="0"/>
    </xf>
    <xf numFmtId="164" fontId="9" fillId="0" borderId="23" xfId="0" applyNumberFormat="1" applyFont="1" applyBorder="1" applyAlignment="1">
      <alignment horizontal="left" vertical="center" wrapText="1" indent="1"/>
    </xf>
    <xf numFmtId="164" fontId="9" fillId="0" borderId="17" xfId="0" applyNumberFormat="1" applyFont="1" applyBorder="1" applyAlignment="1" applyProtection="1">
      <alignment horizontal="left" vertical="center" wrapText="1" indent="1"/>
      <protection locked="0"/>
    </xf>
    <xf numFmtId="164" fontId="9" fillId="0" borderId="24" xfId="0" applyNumberFormat="1" applyFont="1" applyBorder="1" applyAlignment="1" applyProtection="1">
      <alignment vertical="center" wrapText="1"/>
      <protection locked="0"/>
    </xf>
    <xf numFmtId="164" fontId="9" fillId="0" borderId="25" xfId="0" applyNumberFormat="1" applyFont="1" applyBorder="1" applyAlignment="1" applyProtection="1">
      <alignment vertical="center" wrapText="1"/>
      <protection locked="0"/>
    </xf>
    <xf numFmtId="164" fontId="6" fillId="33" borderId="11" xfId="0" applyNumberFormat="1" applyFont="1" applyFill="1" applyBorder="1" applyAlignment="1">
      <alignment horizontal="left" vertical="center" wrapText="1" indent="1"/>
    </xf>
    <xf numFmtId="164" fontId="6" fillId="33" borderId="10" xfId="0" applyNumberFormat="1" applyFont="1" applyFill="1" applyBorder="1" applyAlignment="1">
      <alignment vertical="center" wrapText="1"/>
    </xf>
    <xf numFmtId="164" fontId="6" fillId="33" borderId="13" xfId="0" applyNumberFormat="1" applyFont="1" applyFill="1" applyBorder="1" applyAlignment="1">
      <alignment horizontal="left" vertical="center" wrapText="1" indent="1"/>
    </xf>
    <xf numFmtId="164" fontId="9" fillId="33" borderId="14" xfId="0" applyNumberFormat="1" applyFont="1" applyFill="1" applyBorder="1" applyAlignment="1" applyProtection="1">
      <alignment horizontal="center" vertical="center" wrapText="1"/>
      <protection/>
    </xf>
    <xf numFmtId="164" fontId="9" fillId="33" borderId="15" xfId="0" applyNumberFormat="1" applyFont="1" applyFill="1" applyBorder="1" applyAlignment="1" applyProtection="1">
      <alignment horizontal="center" vertical="center" wrapText="1"/>
      <protection/>
    </xf>
    <xf numFmtId="164" fontId="9" fillId="0" borderId="16" xfId="0" applyNumberFormat="1" applyFont="1" applyBorder="1" applyAlignment="1">
      <alignment horizontal="left" vertical="center" wrapText="1" indent="1"/>
    </xf>
    <xf numFmtId="164" fontId="3" fillId="0" borderId="12" xfId="0" applyNumberFormat="1" applyFont="1" applyBorder="1" applyAlignment="1" applyProtection="1">
      <alignment horizontal="center" vertical="center" wrapText="1"/>
      <protection/>
    </xf>
    <xf numFmtId="164" fontId="9" fillId="0" borderId="17" xfId="0" applyNumberFormat="1" applyFont="1" applyBorder="1" applyAlignment="1" applyProtection="1">
      <alignment horizontal="center" vertical="center" wrapText="1"/>
      <protection locked="0"/>
    </xf>
    <xf numFmtId="164" fontId="9" fillId="0" borderId="18" xfId="0" applyNumberFormat="1" applyFont="1" applyBorder="1" applyAlignment="1" applyProtection="1">
      <alignment horizontal="center" vertical="center" wrapText="1"/>
      <protection locked="0"/>
    </xf>
    <xf numFmtId="164" fontId="6" fillId="33" borderId="12" xfId="0" applyNumberFormat="1" applyFont="1" applyFill="1" applyBorder="1" applyAlignment="1" applyProtection="1">
      <alignment vertical="center" wrapText="1"/>
      <protection/>
    </xf>
    <xf numFmtId="0" fontId="9" fillId="0" borderId="19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9" fillId="0" borderId="17" xfId="0" applyFont="1" applyBorder="1" applyAlignment="1" applyProtection="1">
      <alignment horizontal="left" vertical="center" wrapText="1" indent="1"/>
      <protection locked="0"/>
    </xf>
    <xf numFmtId="0" fontId="9" fillId="0" borderId="18" xfId="0" applyFont="1" applyBorder="1" applyAlignment="1">
      <alignment horizontal="left" vertical="center" wrapText="1" indent="1"/>
    </xf>
    <xf numFmtId="0" fontId="6" fillId="33" borderId="11" xfId="0" applyFont="1" applyFill="1" applyBorder="1" applyAlignment="1">
      <alignment horizontal="left" vertical="center" wrapText="1" indent="1"/>
    </xf>
    <xf numFmtId="183" fontId="9" fillId="0" borderId="21" xfId="58" applyNumberFormat="1" applyFont="1" applyBorder="1" applyAlignment="1" applyProtection="1">
      <alignment vertical="center"/>
      <protection locked="0"/>
    </xf>
    <xf numFmtId="183" fontId="9" fillId="0" borderId="25" xfId="58" applyNumberFormat="1" applyFont="1" applyBorder="1" applyAlignment="1" applyProtection="1">
      <alignment vertical="center"/>
      <protection locked="0"/>
    </xf>
    <xf numFmtId="0" fontId="3" fillId="0" borderId="26" xfId="58" applyFont="1" applyBorder="1" applyAlignment="1">
      <alignment horizontal="center" vertical="center"/>
      <protection/>
    </xf>
    <xf numFmtId="183" fontId="9" fillId="0" borderId="22" xfId="58" applyNumberFormat="1" applyFont="1" applyBorder="1" applyAlignment="1" applyProtection="1">
      <alignment vertical="center"/>
      <protection locked="0"/>
    </xf>
    <xf numFmtId="183" fontId="9" fillId="0" borderId="27" xfId="58" applyNumberFormat="1" applyFont="1" applyBorder="1" applyAlignment="1" applyProtection="1">
      <alignment vertical="center"/>
      <protection locked="0"/>
    </xf>
    <xf numFmtId="183" fontId="10" fillId="33" borderId="10" xfId="58" applyNumberFormat="1" applyFont="1" applyFill="1" applyBorder="1" applyAlignment="1">
      <alignment vertical="center"/>
      <protection/>
    </xf>
    <xf numFmtId="183" fontId="10" fillId="33" borderId="12" xfId="58" applyNumberFormat="1" applyFont="1" applyFill="1" applyBorder="1" applyAlignment="1">
      <alignment vertical="center"/>
      <protection/>
    </xf>
    <xf numFmtId="183" fontId="9" fillId="0" borderId="20" xfId="58" applyNumberFormat="1" applyFont="1" applyBorder="1" applyAlignment="1" applyProtection="1">
      <alignment vertical="center"/>
      <protection locked="0"/>
    </xf>
    <xf numFmtId="183" fontId="9" fillId="0" borderId="28" xfId="58" applyNumberFormat="1" applyFont="1" applyBorder="1" applyAlignment="1" applyProtection="1">
      <alignment vertical="center"/>
      <protection locked="0"/>
    </xf>
    <xf numFmtId="0" fontId="9" fillId="0" borderId="26" xfId="58" applyFont="1" applyBorder="1" applyAlignment="1">
      <alignment horizontal="left" vertical="center" indent="1"/>
      <protection/>
    </xf>
    <xf numFmtId="0" fontId="9" fillId="0" borderId="21" xfId="58" applyFont="1" applyBorder="1" applyAlignment="1">
      <alignment horizontal="left" vertical="center" indent="1"/>
      <protection/>
    </xf>
    <xf numFmtId="0" fontId="9" fillId="0" borderId="25" xfId="58" applyFont="1" applyBorder="1" applyAlignment="1">
      <alignment horizontal="left" vertical="center" indent="1"/>
      <protection/>
    </xf>
    <xf numFmtId="0" fontId="10" fillId="33" borderId="10" xfId="58" applyFont="1" applyFill="1" applyBorder="1" applyAlignment="1">
      <alignment horizontal="left" vertical="center" indent="1"/>
      <protection/>
    </xf>
    <xf numFmtId="0" fontId="9" fillId="0" borderId="20" xfId="58" applyFont="1" applyFill="1" applyBorder="1" applyAlignment="1">
      <alignment horizontal="left" vertical="center" indent="1"/>
      <protection/>
    </xf>
    <xf numFmtId="0" fontId="9" fillId="0" borderId="25" xfId="58" applyFont="1" applyFill="1" applyBorder="1" applyAlignment="1">
      <alignment horizontal="left" vertical="center" indent="1"/>
      <protection/>
    </xf>
    <xf numFmtId="0" fontId="9" fillId="0" borderId="20" xfId="58" applyFont="1" applyBorder="1" applyAlignment="1">
      <alignment horizontal="left" vertical="center" indent="1"/>
      <protection/>
    </xf>
    <xf numFmtId="0" fontId="9" fillId="0" borderId="21" xfId="58" applyFont="1" applyBorder="1" applyAlignment="1" quotePrefix="1">
      <alignment horizontal="left" vertical="center" indent="1"/>
      <protection/>
    </xf>
    <xf numFmtId="180" fontId="4" fillId="33" borderId="17" xfId="58" applyNumberFormat="1" applyFont="1" applyFill="1" applyBorder="1" applyAlignment="1">
      <alignment horizontal="center" vertical="center"/>
      <protection/>
    </xf>
    <xf numFmtId="0" fontId="10" fillId="33" borderId="21" xfId="58" applyFont="1" applyFill="1" applyBorder="1" applyAlignment="1">
      <alignment horizontal="left" vertical="center" indent="1"/>
      <protection/>
    </xf>
    <xf numFmtId="183" fontId="10" fillId="33" borderId="21" xfId="58" applyNumberFormat="1" applyFont="1" applyFill="1" applyBorder="1" applyAlignment="1">
      <alignment vertical="center"/>
      <protection/>
    </xf>
    <xf numFmtId="183" fontId="10" fillId="33" borderId="22" xfId="58" applyNumberFormat="1" applyFont="1" applyFill="1" applyBorder="1" applyAlignment="1">
      <alignment vertical="center"/>
      <protection/>
    </xf>
    <xf numFmtId="180" fontId="4" fillId="33" borderId="16" xfId="58" applyNumberFormat="1" applyFont="1" applyFill="1" applyBorder="1" applyAlignment="1">
      <alignment horizontal="center" vertical="center"/>
      <protection/>
    </xf>
    <xf numFmtId="0" fontId="10" fillId="33" borderId="26" xfId="58" applyFont="1" applyFill="1" applyBorder="1" applyAlignment="1">
      <alignment horizontal="left" vertical="center" indent="1"/>
      <protection/>
    </xf>
    <xf numFmtId="180" fontId="4" fillId="33" borderId="29" xfId="58" applyNumberFormat="1" applyFont="1" applyFill="1" applyBorder="1" applyAlignment="1">
      <alignment horizontal="center" vertical="center"/>
      <protection/>
    </xf>
    <xf numFmtId="0" fontId="10" fillId="33" borderId="30" xfId="58" applyFont="1" applyFill="1" applyBorder="1" applyAlignment="1">
      <alignment horizontal="left" vertical="center" indent="1"/>
      <protection/>
    </xf>
    <xf numFmtId="180" fontId="4" fillId="33" borderId="31" xfId="58" applyNumberFormat="1" applyFont="1" applyFill="1" applyBorder="1" applyAlignment="1">
      <alignment horizontal="center" vertical="center"/>
      <protection/>
    </xf>
    <xf numFmtId="0" fontId="10" fillId="33" borderId="32" xfId="58" applyFont="1" applyFill="1" applyBorder="1" applyAlignment="1">
      <alignment horizontal="left" vertical="center" indent="1"/>
      <protection/>
    </xf>
    <xf numFmtId="0" fontId="10" fillId="33" borderId="10" xfId="58" applyFont="1" applyFill="1" applyBorder="1" applyAlignment="1">
      <alignment horizontal="left" vertical="center" wrapText="1" indent="1"/>
      <protection/>
    </xf>
    <xf numFmtId="180" fontId="4" fillId="33" borderId="13" xfId="58" applyNumberFormat="1" applyFont="1" applyFill="1" applyBorder="1" applyAlignment="1">
      <alignment horizontal="center" vertical="center"/>
      <protection/>
    </xf>
    <xf numFmtId="0" fontId="10" fillId="33" borderId="14" xfId="58" applyFont="1" applyFill="1" applyBorder="1" applyAlignment="1">
      <alignment horizontal="left" vertical="center" indent="1"/>
      <protection/>
    </xf>
    <xf numFmtId="183" fontId="9" fillId="0" borderId="26" xfId="58" applyNumberFormat="1" applyFont="1" applyBorder="1" applyAlignment="1" applyProtection="1">
      <alignment horizontal="right" vertical="center"/>
      <protection locked="0"/>
    </xf>
    <xf numFmtId="183" fontId="9" fillId="0" borderId="33" xfId="58" applyNumberFormat="1" applyFont="1" applyBorder="1" applyAlignment="1" applyProtection="1">
      <alignment horizontal="right" vertical="center"/>
      <protection locked="0"/>
    </xf>
    <xf numFmtId="183" fontId="9" fillId="0" borderId="21" xfId="58" applyNumberFormat="1" applyFont="1" applyBorder="1" applyAlignment="1" applyProtection="1">
      <alignment horizontal="right" vertical="center"/>
      <protection locked="0"/>
    </xf>
    <xf numFmtId="183" fontId="9" fillId="0" borderId="22" xfId="58" applyNumberFormat="1" applyFont="1" applyBorder="1" applyAlignment="1" applyProtection="1">
      <alignment horizontal="right" vertical="center"/>
      <protection locked="0"/>
    </xf>
    <xf numFmtId="183" fontId="9" fillId="0" borderId="25" xfId="58" applyNumberFormat="1" applyFont="1" applyBorder="1" applyAlignment="1" applyProtection="1">
      <alignment horizontal="right" vertical="center"/>
      <protection locked="0"/>
    </xf>
    <xf numFmtId="183" fontId="9" fillId="0" borderId="27" xfId="58" applyNumberFormat="1" applyFont="1" applyBorder="1" applyAlignment="1" applyProtection="1">
      <alignment horizontal="right" vertical="center"/>
      <protection locked="0"/>
    </xf>
    <xf numFmtId="183" fontId="10" fillId="33" borderId="10" xfId="58" applyNumberFormat="1" applyFont="1" applyFill="1" applyBorder="1" applyAlignment="1" applyProtection="1">
      <alignment vertical="center"/>
      <protection/>
    </xf>
    <xf numFmtId="183" fontId="10" fillId="33" borderId="12" xfId="58" applyNumberFormat="1" applyFont="1" applyFill="1" applyBorder="1" applyAlignment="1" applyProtection="1">
      <alignment vertical="center"/>
      <protection/>
    </xf>
    <xf numFmtId="183" fontId="10" fillId="33" borderId="26" xfId="58" applyNumberFormat="1" applyFont="1" applyFill="1" applyBorder="1" applyAlignment="1" applyProtection="1">
      <alignment vertical="center"/>
      <protection/>
    </xf>
    <xf numFmtId="183" fontId="10" fillId="33" borderId="33" xfId="58" applyNumberFormat="1" applyFont="1" applyFill="1" applyBorder="1" applyAlignment="1" applyProtection="1">
      <alignment vertical="center"/>
      <protection/>
    </xf>
    <xf numFmtId="183" fontId="10" fillId="33" borderId="30" xfId="58" applyNumberFormat="1" applyFont="1" applyFill="1" applyBorder="1" applyAlignment="1" applyProtection="1">
      <alignment vertical="center"/>
      <protection/>
    </xf>
    <xf numFmtId="183" fontId="10" fillId="33" borderId="34" xfId="58" applyNumberFormat="1" applyFont="1" applyFill="1" applyBorder="1" applyAlignment="1" applyProtection="1">
      <alignment vertical="center"/>
      <protection/>
    </xf>
    <xf numFmtId="183" fontId="10" fillId="33" borderId="32" xfId="58" applyNumberFormat="1" applyFont="1" applyFill="1" applyBorder="1" applyAlignment="1" applyProtection="1">
      <alignment vertical="center"/>
      <protection/>
    </xf>
    <xf numFmtId="183" fontId="10" fillId="33" borderId="14" xfId="58" applyNumberFormat="1" applyFont="1" applyFill="1" applyBorder="1" applyAlignment="1" applyProtection="1">
      <alignment vertical="center"/>
      <protection/>
    </xf>
    <xf numFmtId="0" fontId="9" fillId="0" borderId="35" xfId="57" applyFont="1" applyFill="1" applyBorder="1" applyAlignment="1" applyProtection="1">
      <alignment horizontal="left" vertical="center" wrapText="1" indent="1"/>
      <protection/>
    </xf>
    <xf numFmtId="0" fontId="9" fillId="0" borderId="21" xfId="57" applyFont="1" applyFill="1" applyBorder="1" applyAlignment="1" applyProtection="1">
      <alignment horizontal="left" vertical="center" wrapText="1" indent="1"/>
      <protection/>
    </xf>
    <xf numFmtId="0" fontId="9" fillId="0" borderId="14" xfId="57" applyFont="1" applyFill="1" applyBorder="1" applyAlignment="1" applyProtection="1">
      <alignment horizontal="left" vertical="center" wrapText="1" indent="1"/>
      <protection/>
    </xf>
    <xf numFmtId="0" fontId="6" fillId="0" borderId="11" xfId="57" applyFont="1" applyBorder="1" applyAlignment="1" applyProtection="1">
      <alignment horizontal="center" vertical="center" wrapText="1"/>
      <protection/>
    </xf>
    <xf numFmtId="0" fontId="6" fillId="0" borderId="10" xfId="57" applyFont="1" applyBorder="1" applyAlignment="1" applyProtection="1">
      <alignment horizontal="center" vertical="center" wrapText="1"/>
      <protection/>
    </xf>
    <xf numFmtId="0" fontId="6" fillId="33" borderId="31" xfId="57" applyFont="1" applyFill="1" applyBorder="1" applyAlignment="1" applyProtection="1">
      <alignment horizontal="center" vertical="center" wrapText="1"/>
      <protection/>
    </xf>
    <xf numFmtId="0" fontId="6" fillId="33" borderId="32" xfId="57" applyFont="1" applyFill="1" applyBorder="1" applyAlignment="1" applyProtection="1">
      <alignment vertical="center" wrapText="1"/>
      <protection/>
    </xf>
    <xf numFmtId="0" fontId="6" fillId="33" borderId="11" xfId="57" applyFont="1" applyFill="1" applyBorder="1" applyAlignment="1" applyProtection="1">
      <alignment horizontal="center" vertical="center" wrapText="1"/>
      <protection/>
    </xf>
    <xf numFmtId="0" fontId="6" fillId="33" borderId="10" xfId="57" applyFont="1" applyFill="1" applyBorder="1" applyAlignment="1" applyProtection="1">
      <alignment vertical="center" wrapText="1"/>
      <protection/>
    </xf>
    <xf numFmtId="0" fontId="9" fillId="33" borderId="11" xfId="57" applyFont="1" applyFill="1" applyBorder="1" applyAlignment="1" applyProtection="1">
      <alignment horizontal="center" vertical="center" wrapText="1"/>
      <protection/>
    </xf>
    <xf numFmtId="0" fontId="9" fillId="0" borderId="23" xfId="57" applyFont="1" applyFill="1" applyBorder="1" applyAlignment="1" applyProtection="1">
      <alignment horizontal="center" vertical="center" wrapText="1"/>
      <protection/>
    </xf>
    <xf numFmtId="0" fontId="9" fillId="0" borderId="17" xfId="57" applyFont="1" applyFill="1" applyBorder="1" applyAlignment="1" applyProtection="1">
      <alignment horizontal="center" vertical="center" wrapText="1"/>
      <protection/>
    </xf>
    <xf numFmtId="0" fontId="9" fillId="0" borderId="13" xfId="57" applyFont="1" applyFill="1" applyBorder="1" applyAlignment="1" applyProtection="1">
      <alignment horizontal="center" vertical="center" wrapText="1"/>
      <protection/>
    </xf>
    <xf numFmtId="0" fontId="9" fillId="0" borderId="19" xfId="57" applyFont="1" applyFill="1" applyBorder="1" applyAlignment="1" applyProtection="1">
      <alignment horizontal="center" vertical="center" wrapText="1"/>
      <protection/>
    </xf>
    <xf numFmtId="0" fontId="9" fillId="0" borderId="20" xfId="57" applyFont="1" applyFill="1" applyBorder="1" applyAlignment="1" applyProtection="1">
      <alignment horizontal="left" vertical="center" wrapText="1" indent="1"/>
      <protection/>
    </xf>
    <xf numFmtId="0" fontId="9" fillId="0" borderId="18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Fill="1" applyAlignment="1" applyProtection="1">
      <alignment horizontal="left" indent="1"/>
      <protection/>
    </xf>
    <xf numFmtId="0" fontId="9" fillId="0" borderId="25" xfId="57" applyFont="1" applyFill="1" applyBorder="1" applyAlignment="1" applyProtection="1">
      <alignment horizontal="left" vertical="center" wrapText="1" indent="1"/>
      <protection/>
    </xf>
    <xf numFmtId="0" fontId="10" fillId="33" borderId="10" xfId="57" applyFont="1" applyFill="1" applyBorder="1" applyAlignment="1" applyProtection="1">
      <alignment vertical="center" wrapText="1"/>
      <protection/>
    </xf>
    <xf numFmtId="0" fontId="6" fillId="33" borderId="10" xfId="57" applyFont="1" applyFill="1" applyBorder="1" applyAlignment="1" applyProtection="1">
      <alignment horizontal="left" vertical="center" wrapText="1" indent="1"/>
      <protection/>
    </xf>
    <xf numFmtId="0" fontId="5" fillId="0" borderId="0" xfId="57" applyFont="1" applyFill="1" applyBorder="1" applyAlignment="1" applyProtection="1">
      <alignment horizontal="center" vertical="center" wrapText="1"/>
      <protection/>
    </xf>
    <xf numFmtId="0" fontId="5" fillId="0" borderId="0" xfId="57" applyFont="1" applyFill="1" applyBorder="1" applyAlignment="1" applyProtection="1">
      <alignment vertical="center" wrapText="1"/>
      <protection/>
    </xf>
    <xf numFmtId="0" fontId="2" fillId="0" borderId="0" xfId="57" applyFont="1" applyFill="1" applyProtection="1">
      <alignment/>
      <protection/>
    </xf>
    <xf numFmtId="164" fontId="5" fillId="0" borderId="0" xfId="57" applyNumberFormat="1" applyFont="1" applyFill="1" applyBorder="1" applyAlignment="1" applyProtection="1">
      <alignment horizontal="centerContinuous" vertical="center"/>
      <protection/>
    </xf>
    <xf numFmtId="164" fontId="5" fillId="0" borderId="36" xfId="57" applyNumberFormat="1" applyFont="1" applyFill="1" applyBorder="1" applyAlignment="1" applyProtection="1">
      <alignment horizontal="centerContinuous" vertical="center"/>
      <protection/>
    </xf>
    <xf numFmtId="0" fontId="9" fillId="0" borderId="16" xfId="57" applyFont="1" applyFill="1" applyBorder="1" applyAlignment="1" applyProtection="1">
      <alignment horizontal="center" vertical="center" wrapText="1"/>
      <protection/>
    </xf>
    <xf numFmtId="0" fontId="9" fillId="0" borderId="26" xfId="57" applyFont="1" applyFill="1" applyBorder="1" applyAlignment="1" applyProtection="1">
      <alignment horizontal="left" vertical="center" wrapText="1" indent="1"/>
      <protection/>
    </xf>
    <xf numFmtId="0" fontId="9" fillId="0" borderId="37" xfId="57" applyFont="1" applyFill="1" applyBorder="1" applyAlignment="1" applyProtection="1">
      <alignment horizontal="left" vertical="center" wrapText="1" indent="1"/>
      <protection/>
    </xf>
    <xf numFmtId="164" fontId="6" fillId="33" borderId="32" xfId="57" applyNumberFormat="1" applyFont="1" applyFill="1" applyBorder="1" applyAlignment="1" applyProtection="1">
      <alignment vertical="center" wrapText="1"/>
      <protection/>
    </xf>
    <xf numFmtId="164" fontId="9" fillId="0" borderId="26" xfId="57" applyNumberFormat="1" applyFont="1" applyFill="1" applyBorder="1" applyAlignment="1" applyProtection="1">
      <alignment vertical="center" wrapText="1"/>
      <protection locked="0"/>
    </xf>
    <xf numFmtId="164" fontId="9" fillId="0" borderId="21" xfId="57" applyNumberFormat="1" applyFont="1" applyFill="1" applyBorder="1" applyAlignment="1" applyProtection="1">
      <alignment vertical="center" wrapText="1"/>
      <protection locked="0"/>
    </xf>
    <xf numFmtId="164" fontId="9" fillId="0" borderId="25" xfId="57" applyNumberFormat="1" applyFont="1" applyFill="1" applyBorder="1" applyAlignment="1" applyProtection="1">
      <alignment vertical="center" wrapText="1"/>
      <protection locked="0"/>
    </xf>
    <xf numFmtId="164" fontId="6" fillId="33" borderId="10" xfId="57" applyNumberFormat="1" applyFont="1" applyFill="1" applyBorder="1" applyAlignment="1" applyProtection="1">
      <alignment vertical="center" wrapText="1"/>
      <protection locked="0"/>
    </xf>
    <xf numFmtId="164" fontId="6" fillId="33" borderId="10" xfId="57" applyNumberFormat="1" applyFont="1" applyFill="1" applyBorder="1" applyAlignment="1" applyProtection="1">
      <alignment vertical="center" wrapText="1"/>
      <protection/>
    </xf>
    <xf numFmtId="164" fontId="9" fillId="0" borderId="20" xfId="57" applyNumberFormat="1" applyFont="1" applyFill="1" applyBorder="1" applyAlignment="1" applyProtection="1">
      <alignment vertical="center" wrapText="1"/>
      <protection locked="0"/>
    </xf>
    <xf numFmtId="164" fontId="9" fillId="0" borderId="19" xfId="0" applyNumberFormat="1" applyFont="1" applyBorder="1" applyAlignment="1" applyProtection="1">
      <alignment horizontal="left" vertical="center" wrapText="1" indent="1"/>
      <protection/>
    </xf>
    <xf numFmtId="164" fontId="9" fillId="0" borderId="38" xfId="0" applyNumberFormat="1" applyFont="1" applyBorder="1" applyAlignment="1" applyProtection="1">
      <alignment vertical="center" wrapText="1"/>
      <protection locked="0"/>
    </xf>
    <xf numFmtId="164" fontId="9" fillId="0" borderId="17" xfId="0" applyNumberFormat="1" applyFont="1" applyBorder="1" applyAlignment="1" applyProtection="1">
      <alignment horizontal="left" vertical="center" wrapText="1" indent="1"/>
      <protection/>
    </xf>
    <xf numFmtId="164" fontId="9" fillId="0" borderId="39" xfId="0" applyNumberFormat="1" applyFont="1" applyBorder="1" applyAlignment="1" applyProtection="1">
      <alignment vertical="center" wrapText="1"/>
      <protection locked="0"/>
    </xf>
    <xf numFmtId="164" fontId="9" fillId="0" borderId="16" xfId="0" applyNumberFormat="1" applyFont="1" applyBorder="1" applyAlignment="1" applyProtection="1">
      <alignment horizontal="left" vertical="center" wrapText="1" indent="1"/>
      <protection/>
    </xf>
    <xf numFmtId="164" fontId="6" fillId="33" borderId="10" xfId="0" applyNumberFormat="1" applyFont="1" applyFill="1" applyBorder="1" applyAlignment="1" applyProtection="1">
      <alignment vertical="center" wrapText="1"/>
      <protection/>
    </xf>
    <xf numFmtId="0" fontId="9" fillId="0" borderId="25" xfId="58" applyFont="1" applyBorder="1" applyAlignment="1" quotePrefix="1">
      <alignment horizontal="left" vertical="center" indent="3"/>
      <protection/>
    </xf>
    <xf numFmtId="183" fontId="10" fillId="33" borderId="40" xfId="58" applyNumberFormat="1" applyFont="1" applyFill="1" applyBorder="1" applyAlignment="1" applyProtection="1">
      <alignment vertical="center"/>
      <protection/>
    </xf>
    <xf numFmtId="183" fontId="10" fillId="33" borderId="15" xfId="58" applyNumberFormat="1" applyFont="1" applyFill="1" applyBorder="1" applyAlignment="1" applyProtection="1">
      <alignment vertical="center"/>
      <protection/>
    </xf>
    <xf numFmtId="164" fontId="9" fillId="0" borderId="35" xfId="57" applyNumberFormat="1" applyFont="1" applyFill="1" applyBorder="1" applyAlignment="1" applyProtection="1">
      <alignment vertical="center" wrapText="1"/>
      <protection locked="0"/>
    </xf>
    <xf numFmtId="164" fontId="9" fillId="0" borderId="21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35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14" xfId="57" applyNumberFormat="1" applyFont="1" applyFill="1" applyBorder="1" applyAlignment="1" applyProtection="1">
      <alignment horizontal="right" vertical="center" wrapText="1"/>
      <protection locked="0"/>
    </xf>
    <xf numFmtId="164" fontId="3" fillId="0" borderId="30" xfId="57" applyNumberFormat="1" applyFont="1" applyBorder="1" applyAlignment="1" applyProtection="1">
      <alignment horizontal="center" vertical="center" wrapText="1"/>
      <protection locked="0"/>
    </xf>
    <xf numFmtId="164" fontId="3" fillId="0" borderId="30" xfId="57" applyNumberFormat="1" applyFont="1" applyBorder="1" applyAlignment="1">
      <alignment horizontal="center" vertical="center" wrapText="1"/>
      <protection/>
    </xf>
    <xf numFmtId="164" fontId="6" fillId="0" borderId="10" xfId="57" applyNumberFormat="1" applyFont="1" applyBorder="1" applyAlignment="1" applyProtection="1">
      <alignment horizontal="center" vertical="center" wrapText="1"/>
      <protection locked="0"/>
    </xf>
    <xf numFmtId="164" fontId="10" fillId="33" borderId="10" xfId="57" applyNumberFormat="1" applyFont="1" applyFill="1" applyBorder="1" applyAlignment="1" applyProtection="1">
      <alignment vertical="center" wrapText="1"/>
      <protection/>
    </xf>
    <xf numFmtId="164" fontId="5" fillId="0" borderId="0" xfId="57" applyNumberFormat="1" applyFont="1" applyFill="1" applyBorder="1" applyAlignment="1" applyProtection="1">
      <alignment vertical="center" wrapText="1"/>
      <protection/>
    </xf>
    <xf numFmtId="164" fontId="2" fillId="0" borderId="0" xfId="57" applyNumberFormat="1" applyFont="1" applyFill="1">
      <alignment/>
      <protection/>
    </xf>
    <xf numFmtId="164" fontId="5" fillId="0" borderId="0" xfId="57" applyNumberFormat="1" applyFont="1" applyFill="1" applyBorder="1" applyAlignment="1" applyProtection="1">
      <alignment horizontal="centerContinuous" vertical="center"/>
      <protection locked="0"/>
    </xf>
    <xf numFmtId="164" fontId="5" fillId="0" borderId="36" xfId="57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57" applyNumberFormat="1">
      <alignment/>
      <protection/>
    </xf>
    <xf numFmtId="164" fontId="3" fillId="0" borderId="12" xfId="0" applyNumberFormat="1" applyFont="1" applyBorder="1" applyAlignment="1">
      <alignment horizontal="center" vertical="center" wrapText="1"/>
    </xf>
    <xf numFmtId="164" fontId="9" fillId="0" borderId="41" xfId="0" applyNumberFormat="1" applyFont="1" applyBorder="1" applyAlignment="1" applyProtection="1">
      <alignment horizontal="left" vertical="center" wrapText="1" indent="1"/>
      <protection/>
    </xf>
    <xf numFmtId="164" fontId="6" fillId="33" borderId="11" xfId="0" applyNumberFormat="1" applyFont="1" applyFill="1" applyBorder="1" applyAlignment="1">
      <alignment horizontal="left" vertical="center" wrapText="1"/>
    </xf>
    <xf numFmtId="0" fontId="6" fillId="0" borderId="11" xfId="57" applyFont="1" applyFill="1" applyBorder="1" applyAlignment="1" applyProtection="1">
      <alignment horizontal="center" vertical="center" wrapText="1"/>
      <protection/>
    </xf>
    <xf numFmtId="0" fontId="6" fillId="0" borderId="10" xfId="57" applyFont="1" applyFill="1" applyBorder="1" applyAlignment="1" applyProtection="1">
      <alignment vertical="center" wrapText="1"/>
      <protection/>
    </xf>
    <xf numFmtId="164" fontId="6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21" xfId="0" applyNumberFormat="1" applyFont="1" applyBorder="1" applyAlignment="1" applyProtection="1">
      <alignment vertical="center" wrapText="1"/>
      <protection locked="0"/>
    </xf>
    <xf numFmtId="183" fontId="9" fillId="34" borderId="21" xfId="58" applyNumberFormat="1" applyFont="1" applyFill="1" applyBorder="1" applyAlignment="1" applyProtection="1">
      <alignment vertical="center"/>
      <protection/>
    </xf>
    <xf numFmtId="183" fontId="10" fillId="35" borderId="14" xfId="58" applyNumberFormat="1" applyFont="1" applyFill="1" applyBorder="1" applyAlignment="1" applyProtection="1">
      <alignment vertical="center"/>
      <protection/>
    </xf>
    <xf numFmtId="0" fontId="9" fillId="0" borderId="21" xfId="58" applyFont="1" applyBorder="1" applyAlignment="1">
      <alignment horizontal="left" vertical="center" indent="3"/>
      <protection/>
    </xf>
    <xf numFmtId="164" fontId="6" fillId="33" borderId="42" xfId="0" applyNumberFormat="1" applyFont="1" applyFill="1" applyBorder="1" applyAlignment="1">
      <alignment vertical="center" wrapText="1"/>
    </xf>
    <xf numFmtId="183" fontId="9" fillId="0" borderId="20" xfId="58" applyNumberFormat="1" applyFont="1" applyFill="1" applyBorder="1" applyAlignment="1" applyProtection="1">
      <alignment vertical="center"/>
      <protection locked="0"/>
    </xf>
    <xf numFmtId="183" fontId="9" fillId="0" borderId="28" xfId="58" applyNumberFormat="1" applyFont="1" applyFill="1" applyBorder="1" applyAlignment="1" applyProtection="1">
      <alignment vertical="center"/>
      <protection locked="0"/>
    </xf>
    <xf numFmtId="183" fontId="9" fillId="0" borderId="25" xfId="58" applyNumberFormat="1" applyFont="1" applyFill="1" applyBorder="1" applyAlignment="1" applyProtection="1">
      <alignment vertical="center"/>
      <protection locked="0"/>
    </xf>
    <xf numFmtId="183" fontId="9" fillId="0" borderId="27" xfId="58" applyNumberFormat="1" applyFont="1" applyFill="1" applyBorder="1" applyAlignment="1" applyProtection="1">
      <alignment vertical="center"/>
      <protection locked="0"/>
    </xf>
    <xf numFmtId="164" fontId="3" fillId="0" borderId="43" xfId="57" applyNumberFormat="1" applyFont="1" applyBorder="1" applyAlignment="1" applyProtection="1">
      <alignment horizontal="center" vertical="center" wrapText="1"/>
      <protection locked="0"/>
    </xf>
    <xf numFmtId="0" fontId="3" fillId="0" borderId="34" xfId="57" applyFont="1" applyBorder="1" applyAlignment="1">
      <alignment horizontal="center" wrapText="1"/>
      <protection/>
    </xf>
    <xf numFmtId="164" fontId="6" fillId="0" borderId="42" xfId="57" applyNumberFormat="1" applyFont="1" applyBorder="1" applyAlignment="1" applyProtection="1">
      <alignment horizontal="center" vertical="center" wrapText="1"/>
      <protection locked="0"/>
    </xf>
    <xf numFmtId="164" fontId="6" fillId="33" borderId="44" xfId="57" applyNumberFormat="1" applyFont="1" applyFill="1" applyBorder="1" applyAlignment="1" applyProtection="1">
      <alignment vertical="center" wrapText="1"/>
      <protection/>
    </xf>
    <xf numFmtId="164" fontId="6" fillId="0" borderId="42" xfId="57" applyNumberFormat="1" applyFont="1" applyFill="1" applyBorder="1" applyAlignment="1" applyProtection="1">
      <alignment vertical="center" wrapText="1"/>
      <protection locked="0"/>
    </xf>
    <xf numFmtId="164" fontId="6" fillId="33" borderId="42" xfId="57" applyNumberFormat="1" applyFont="1" applyFill="1" applyBorder="1" applyAlignment="1" applyProtection="1">
      <alignment vertical="center" wrapText="1"/>
      <protection/>
    </xf>
    <xf numFmtId="164" fontId="9" fillId="0" borderId="45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24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46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38" xfId="57" applyNumberFormat="1" applyFont="1" applyFill="1" applyBorder="1" applyAlignment="1" applyProtection="1">
      <alignment vertical="center" wrapText="1"/>
      <protection locked="0"/>
    </xf>
    <xf numFmtId="164" fontId="9" fillId="0" borderId="45" xfId="57" applyNumberFormat="1" applyFont="1" applyFill="1" applyBorder="1" applyAlignment="1" applyProtection="1">
      <alignment vertical="center" wrapText="1"/>
      <protection locked="0"/>
    </xf>
    <xf numFmtId="164" fontId="9" fillId="0" borderId="39" xfId="57" applyNumberFormat="1" applyFont="1" applyFill="1" applyBorder="1" applyAlignment="1" applyProtection="1">
      <alignment vertical="center" wrapText="1"/>
      <protection locked="0"/>
    </xf>
    <xf numFmtId="164" fontId="9" fillId="0" borderId="24" xfId="57" applyNumberFormat="1" applyFont="1" applyFill="1" applyBorder="1" applyAlignment="1" applyProtection="1">
      <alignment vertical="center" wrapText="1"/>
      <protection locked="0"/>
    </xf>
    <xf numFmtId="164" fontId="10" fillId="33" borderId="42" xfId="57" applyNumberFormat="1" applyFont="1" applyFill="1" applyBorder="1" applyAlignment="1" applyProtection="1">
      <alignment vertical="center" wrapText="1"/>
      <protection/>
    </xf>
    <xf numFmtId="164" fontId="6" fillId="33" borderId="42" xfId="57" applyNumberFormat="1" applyFont="1" applyFill="1" applyBorder="1" applyAlignment="1" applyProtection="1">
      <alignment vertical="center" wrapText="1"/>
      <protection locked="0"/>
    </xf>
    <xf numFmtId="0" fontId="6" fillId="0" borderId="40" xfId="57" applyFont="1" applyBorder="1" applyAlignment="1">
      <alignment horizontal="center"/>
      <protection/>
    </xf>
    <xf numFmtId="0" fontId="9" fillId="0" borderId="29" xfId="57" applyFont="1" applyFill="1" applyBorder="1" applyAlignment="1" applyProtection="1">
      <alignment horizontal="center" vertical="center" wrapText="1"/>
      <protection/>
    </xf>
    <xf numFmtId="9" fontId="0" fillId="0" borderId="28" xfId="65" applyFont="1" applyBorder="1" applyAlignment="1">
      <alignment vertical="center" wrapText="1"/>
    </xf>
    <xf numFmtId="164" fontId="9" fillId="0" borderId="26" xfId="0" applyNumberFormat="1" applyFont="1" applyBorder="1" applyAlignment="1">
      <alignment vertical="center" wrapText="1"/>
    </xf>
    <xf numFmtId="9" fontId="9" fillId="0" borderId="38" xfId="65" applyFont="1" applyBorder="1" applyAlignment="1" applyProtection="1">
      <alignment vertical="center" wrapText="1"/>
      <protection locked="0"/>
    </xf>
    <xf numFmtId="164" fontId="9" fillId="0" borderId="21" xfId="0" applyNumberFormat="1" applyFont="1" applyBorder="1" applyAlignment="1">
      <alignment vertical="center" wrapText="1"/>
    </xf>
    <xf numFmtId="164" fontId="9" fillId="0" borderId="24" xfId="0" applyNumberFormat="1" applyFont="1" applyBorder="1" applyAlignment="1" applyProtection="1">
      <alignment vertical="center" wrapText="1"/>
      <protection locked="0"/>
    </xf>
    <xf numFmtId="164" fontId="9" fillId="0" borderId="21" xfId="0" applyNumberFormat="1" applyFont="1" applyBorder="1" applyAlignment="1" applyProtection="1">
      <alignment vertical="center" wrapText="1"/>
      <protection locked="0"/>
    </xf>
    <xf numFmtId="9" fontId="9" fillId="0" borderId="28" xfId="65" applyFont="1" applyBorder="1" applyAlignment="1" applyProtection="1">
      <alignment vertical="center" wrapText="1"/>
      <protection locked="0"/>
    </xf>
    <xf numFmtId="164" fontId="3" fillId="0" borderId="42" xfId="0" applyNumberFormat="1" applyFont="1" applyBorder="1" applyAlignment="1">
      <alignment horizontal="center" vertical="center" wrapText="1"/>
    </xf>
    <xf numFmtId="164" fontId="9" fillId="33" borderId="46" xfId="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NumberFormat="1" applyBorder="1" applyAlignment="1">
      <alignment vertical="center" wrapText="1"/>
    </xf>
    <xf numFmtId="164" fontId="0" fillId="33" borderId="12" xfId="0" applyNumberFormat="1" applyFill="1" applyBorder="1" applyAlignment="1">
      <alignment vertical="center" wrapText="1"/>
    </xf>
    <xf numFmtId="164" fontId="6" fillId="0" borderId="17" xfId="0" applyNumberFormat="1" applyFont="1" applyBorder="1" applyAlignment="1" applyProtection="1">
      <alignment horizontal="center" vertical="center" wrapText="1"/>
      <protection locked="0"/>
    </xf>
    <xf numFmtId="164" fontId="9" fillId="0" borderId="47" xfId="57" applyNumberFormat="1" applyFont="1" applyFill="1" applyBorder="1" applyAlignment="1" applyProtection="1">
      <alignment vertical="center" wrapText="1"/>
      <protection locked="0"/>
    </xf>
    <xf numFmtId="9" fontId="6" fillId="33" borderId="12" xfId="57" applyNumberFormat="1" applyFont="1" applyFill="1" applyBorder="1">
      <alignment/>
      <protection/>
    </xf>
    <xf numFmtId="9" fontId="9" fillId="0" borderId="48" xfId="57" applyNumberFormat="1" applyFont="1" applyBorder="1">
      <alignment/>
      <protection/>
    </xf>
    <xf numFmtId="9" fontId="9" fillId="0" borderId="28" xfId="57" applyNumberFormat="1" applyFont="1" applyBorder="1">
      <alignment/>
      <protection/>
    </xf>
    <xf numFmtId="9" fontId="9" fillId="0" borderId="22" xfId="57" applyNumberFormat="1" applyFont="1" applyBorder="1">
      <alignment/>
      <protection/>
    </xf>
    <xf numFmtId="9" fontId="9" fillId="0" borderId="27" xfId="57" applyNumberFormat="1" applyFont="1" applyBorder="1">
      <alignment/>
      <protection/>
    </xf>
    <xf numFmtId="9" fontId="9" fillId="0" borderId="33" xfId="57" applyNumberFormat="1" applyFont="1" applyFill="1" applyBorder="1">
      <alignment/>
      <protection/>
    </xf>
    <xf numFmtId="9" fontId="9" fillId="0" borderId="22" xfId="57" applyNumberFormat="1" applyFont="1" applyFill="1" applyBorder="1">
      <alignment/>
      <protection/>
    </xf>
    <xf numFmtId="9" fontId="9" fillId="0" borderId="12" xfId="57" applyNumberFormat="1" applyFont="1" applyBorder="1">
      <alignment/>
      <protection/>
    </xf>
    <xf numFmtId="9" fontId="9" fillId="0" borderId="33" xfId="58" applyNumberFormat="1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>
      <alignment horizontal="left" vertical="center" wrapText="1" indent="1"/>
    </xf>
    <xf numFmtId="0" fontId="6" fillId="0" borderId="17" xfId="0" applyFont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2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9" fontId="6" fillId="36" borderId="33" xfId="57" applyNumberFormat="1" applyFont="1" applyFill="1" applyBorder="1">
      <alignment/>
      <protection/>
    </xf>
    <xf numFmtId="0" fontId="17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0" fontId="16" fillId="0" borderId="0" xfId="56" applyAlignment="1">
      <alignment horizontal="center"/>
      <protection/>
    </xf>
    <xf numFmtId="0" fontId="18" fillId="0" borderId="0" xfId="56" applyFont="1" applyAlignment="1">
      <alignment horizontal="right"/>
      <protection/>
    </xf>
    <xf numFmtId="0" fontId="16" fillId="0" borderId="0" xfId="56">
      <alignment/>
      <protection/>
    </xf>
    <xf numFmtId="0" fontId="19" fillId="0" borderId="0" xfId="56" applyFont="1" applyAlignment="1">
      <alignment/>
      <protection/>
    </xf>
    <xf numFmtId="0" fontId="20" fillId="0" borderId="0" xfId="56" applyFont="1">
      <alignment/>
      <protection/>
    </xf>
    <xf numFmtId="0" fontId="17" fillId="0" borderId="49" xfId="56" applyFont="1" applyBorder="1" applyAlignment="1">
      <alignment horizontal="center"/>
      <protection/>
    </xf>
    <xf numFmtId="0" fontId="17" fillId="0" borderId="50" xfId="56" applyFont="1" applyBorder="1">
      <alignment/>
      <protection/>
    </xf>
    <xf numFmtId="0" fontId="17" fillId="0" borderId="50" xfId="56" applyFont="1" applyBorder="1" applyAlignment="1">
      <alignment horizontal="center"/>
      <protection/>
    </xf>
    <xf numFmtId="0" fontId="17" fillId="0" borderId="51" xfId="56" applyFont="1" applyBorder="1">
      <alignment/>
      <protection/>
    </xf>
    <xf numFmtId="0" fontId="17" fillId="0" borderId="52" xfId="56" applyFont="1" applyBorder="1" applyAlignment="1">
      <alignment horizontal="center"/>
      <protection/>
    </xf>
    <xf numFmtId="0" fontId="17" fillId="0" borderId="20" xfId="56" applyFont="1" applyBorder="1">
      <alignment/>
      <protection/>
    </xf>
    <xf numFmtId="0" fontId="17" fillId="0" borderId="20" xfId="56" applyFont="1" applyBorder="1" applyAlignment="1">
      <alignment horizontal="center"/>
      <protection/>
    </xf>
    <xf numFmtId="0" fontId="17" fillId="0" borderId="53" xfId="56" applyFont="1" applyBorder="1">
      <alignment/>
      <protection/>
    </xf>
    <xf numFmtId="0" fontId="17" fillId="0" borderId="54" xfId="56" applyFont="1" applyBorder="1" applyAlignment="1">
      <alignment horizontal="center"/>
      <protection/>
    </xf>
    <xf numFmtId="0" fontId="17" fillId="0" borderId="21" xfId="56" applyFont="1" applyBorder="1">
      <alignment/>
      <protection/>
    </xf>
    <xf numFmtId="0" fontId="16" fillId="0" borderId="21" xfId="56" applyBorder="1" applyAlignment="1">
      <alignment horizontal="center"/>
      <protection/>
    </xf>
    <xf numFmtId="0" fontId="17" fillId="0" borderId="55" xfId="56" applyFont="1" applyBorder="1">
      <alignment/>
      <protection/>
    </xf>
    <xf numFmtId="0" fontId="18" fillId="0" borderId="55" xfId="56" applyFont="1" applyBorder="1">
      <alignment/>
      <protection/>
    </xf>
    <xf numFmtId="0" fontId="16" fillId="0" borderId="55" xfId="56" applyBorder="1">
      <alignment/>
      <protection/>
    </xf>
    <xf numFmtId="0" fontId="17" fillId="0" borderId="56" xfId="56" applyFont="1" applyBorder="1" applyAlignment="1">
      <alignment horizontal="center"/>
      <protection/>
    </xf>
    <xf numFmtId="0" fontId="17" fillId="0" borderId="57" xfId="56" applyFont="1" applyBorder="1">
      <alignment/>
      <protection/>
    </xf>
    <xf numFmtId="0" fontId="16" fillId="0" borderId="57" xfId="56" applyBorder="1" applyAlignment="1">
      <alignment horizontal="center"/>
      <protection/>
    </xf>
    <xf numFmtId="0" fontId="16" fillId="0" borderId="58" xfId="56" applyBorder="1">
      <alignment/>
      <protection/>
    </xf>
    <xf numFmtId="1" fontId="9" fillId="0" borderId="25" xfId="0" applyNumberFormat="1" applyFont="1" applyBorder="1" applyAlignment="1" applyProtection="1">
      <alignment vertical="center" wrapText="1"/>
      <protection locked="0"/>
    </xf>
    <xf numFmtId="164" fontId="6" fillId="35" borderId="10" xfId="0" applyNumberFormat="1" applyFont="1" applyFill="1" applyBorder="1" applyAlignment="1" applyProtection="1">
      <alignment vertical="center" wrapText="1"/>
      <protection/>
    </xf>
    <xf numFmtId="164" fontId="9" fillId="36" borderId="22" xfId="0" applyNumberFormat="1" applyFont="1" applyFill="1" applyBorder="1" applyAlignment="1" applyProtection="1">
      <alignment vertical="center" wrapText="1"/>
      <protection/>
    </xf>
    <xf numFmtId="164" fontId="9" fillId="36" borderId="27" xfId="0" applyNumberFormat="1" applyFont="1" applyFill="1" applyBorder="1" applyAlignment="1" applyProtection="1">
      <alignment vertical="center" wrapText="1"/>
      <protection/>
    </xf>
    <xf numFmtId="9" fontId="9" fillId="33" borderId="33" xfId="58" applyNumberFormat="1" applyFont="1" applyFill="1" applyBorder="1" applyAlignment="1" applyProtection="1">
      <alignment horizontal="right" vertical="center"/>
      <protection locked="0"/>
    </xf>
    <xf numFmtId="9" fontId="0" fillId="0" borderId="22" xfId="0" applyNumberFormat="1" applyBorder="1" applyAlignment="1">
      <alignment vertical="center" wrapText="1"/>
    </xf>
    <xf numFmtId="9" fontId="0" fillId="0" borderId="27" xfId="0" applyNumberFormat="1" applyBorder="1" applyAlignment="1">
      <alignment vertical="center" wrapText="1"/>
    </xf>
    <xf numFmtId="9" fontId="3" fillId="33" borderId="12" xfId="0" applyNumberFormat="1" applyFont="1" applyFill="1" applyBorder="1" applyAlignment="1">
      <alignment vertical="center" wrapText="1"/>
    </xf>
    <xf numFmtId="9" fontId="6" fillId="33" borderId="10" xfId="0" applyNumberFormat="1" applyFont="1" applyFill="1" applyBorder="1" applyAlignment="1">
      <alignment vertical="center" wrapText="1"/>
    </xf>
    <xf numFmtId="9" fontId="6" fillId="33" borderId="12" xfId="0" applyNumberFormat="1" applyFont="1" applyFill="1" applyBorder="1" applyAlignment="1">
      <alignment vertical="center" wrapText="1"/>
    </xf>
    <xf numFmtId="9" fontId="0" fillId="33" borderId="12" xfId="0" applyNumberFormat="1" applyFill="1" applyBorder="1" applyAlignment="1">
      <alignment vertical="center" wrapText="1"/>
    </xf>
    <xf numFmtId="0" fontId="16" fillId="0" borderId="21" xfId="56" applyFont="1" applyBorder="1" applyAlignment="1">
      <alignment horizontal="center"/>
      <protection/>
    </xf>
    <xf numFmtId="0" fontId="16" fillId="0" borderId="55" xfId="56" applyFont="1" applyBorder="1">
      <alignment/>
      <protection/>
    </xf>
    <xf numFmtId="0" fontId="3" fillId="0" borderId="4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0" fillId="0" borderId="28" xfId="0" applyNumberFormat="1" applyBorder="1" applyAlignment="1">
      <alignment vertical="center" wrapText="1"/>
    </xf>
    <xf numFmtId="3" fontId="0" fillId="0" borderId="22" xfId="0" applyNumberFormat="1" applyBorder="1" applyAlignment="1">
      <alignment vertical="center" wrapText="1"/>
    </xf>
    <xf numFmtId="164" fontId="6" fillId="33" borderId="12" xfId="0" applyNumberFormat="1" applyFont="1" applyFill="1" applyBorder="1" applyAlignment="1">
      <alignment vertical="center" wrapText="1"/>
    </xf>
    <xf numFmtId="1" fontId="9" fillId="0" borderId="21" xfId="0" applyNumberFormat="1" applyFont="1" applyBorder="1" applyAlignment="1" applyProtection="1">
      <alignment horizontal="center" vertical="center" wrapText="1"/>
      <protection locked="0"/>
    </xf>
    <xf numFmtId="3" fontId="9" fillId="0" borderId="24" xfId="0" applyNumberFormat="1" applyFont="1" applyBorder="1" applyAlignment="1" applyProtection="1">
      <alignment vertical="center" wrapText="1"/>
      <protection locked="0"/>
    </xf>
    <xf numFmtId="3" fontId="0" fillId="0" borderId="21" xfId="0" applyNumberFormat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right" vertical="center" wrapText="1"/>
    </xf>
    <xf numFmtId="0" fontId="5" fillId="0" borderId="42" xfId="0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/>
    </xf>
    <xf numFmtId="164" fontId="4" fillId="0" borderId="36" xfId="0" applyNumberFormat="1" applyFont="1" applyFill="1" applyBorder="1" applyAlignment="1">
      <alignment horizontal="right"/>
    </xf>
    <xf numFmtId="0" fontId="3" fillId="0" borderId="16" xfId="57" applyFont="1" applyBorder="1" applyAlignment="1" applyProtection="1">
      <alignment horizontal="center" vertical="center" wrapText="1"/>
      <protection/>
    </xf>
    <xf numFmtId="0" fontId="3" fillId="0" borderId="29" xfId="57" applyFont="1" applyBorder="1" applyAlignment="1" applyProtection="1">
      <alignment horizontal="center" vertical="center" wrapText="1"/>
      <protection/>
    </xf>
    <xf numFmtId="0" fontId="3" fillId="0" borderId="26" xfId="57" applyFont="1" applyBorder="1" applyAlignment="1" applyProtection="1">
      <alignment horizontal="center" vertical="center" wrapText="1"/>
      <protection/>
    </xf>
    <xf numFmtId="0" fontId="3" fillId="0" borderId="30" xfId="57" applyFont="1" applyBorder="1" applyAlignment="1" applyProtection="1">
      <alignment horizontal="center" vertical="center" wrapText="1"/>
      <protection/>
    </xf>
    <xf numFmtId="164" fontId="3" fillId="0" borderId="47" xfId="57" applyNumberFormat="1" applyFont="1" applyBorder="1" applyAlignment="1" applyProtection="1">
      <alignment horizontal="center" vertical="center"/>
      <protection locked="0"/>
    </xf>
    <xf numFmtId="164" fontId="3" fillId="0" borderId="59" xfId="57" applyNumberFormat="1" applyFont="1" applyBorder="1" applyAlignment="1" applyProtection="1">
      <alignment horizontal="center" vertical="center"/>
      <protection locked="0"/>
    </xf>
    <xf numFmtId="164" fontId="3" fillId="0" borderId="60" xfId="57" applyNumberFormat="1" applyFont="1" applyBorder="1" applyAlignment="1" applyProtection="1">
      <alignment horizontal="center" vertical="center"/>
      <protection locked="0"/>
    </xf>
    <xf numFmtId="0" fontId="3" fillId="0" borderId="47" xfId="57" applyFont="1" applyBorder="1" applyAlignment="1" applyProtection="1">
      <alignment horizontal="center" vertical="center" wrapText="1"/>
      <protection/>
    </xf>
    <xf numFmtId="164" fontId="4" fillId="0" borderId="36" xfId="0" applyNumberFormat="1" applyFont="1" applyBorder="1" applyAlignment="1">
      <alignment horizontal="right" wrapText="1"/>
    </xf>
    <xf numFmtId="0" fontId="4" fillId="0" borderId="0" xfId="58" applyFont="1" applyBorder="1" applyAlignment="1">
      <alignment horizontal="right"/>
      <protection/>
    </xf>
    <xf numFmtId="0" fontId="3" fillId="0" borderId="43" xfId="58" applyFont="1" applyBorder="1" applyAlignment="1">
      <alignment horizontal="center" vertical="center"/>
      <protection/>
    </xf>
    <xf numFmtId="0" fontId="3" fillId="0" borderId="61" xfId="58" applyFont="1" applyBorder="1" applyAlignment="1">
      <alignment horizontal="center" vertical="center"/>
      <protection/>
    </xf>
    <xf numFmtId="0" fontId="3" fillId="0" borderId="62" xfId="58" applyFont="1" applyBorder="1" applyAlignment="1">
      <alignment horizontal="center" vertical="center" wrapText="1"/>
      <protection/>
    </xf>
    <xf numFmtId="0" fontId="3" fillId="0" borderId="63" xfId="58" applyFont="1" applyBorder="1" applyAlignment="1">
      <alignment horizontal="center" vertical="center" wrapText="1"/>
      <protection/>
    </xf>
    <xf numFmtId="0" fontId="3" fillId="0" borderId="31" xfId="58" applyFont="1" applyBorder="1" applyAlignment="1" quotePrefix="1">
      <alignment horizontal="center" vertical="center" wrapText="1"/>
      <protection/>
    </xf>
    <xf numFmtId="0" fontId="3" fillId="0" borderId="13" xfId="58" applyFont="1" applyBorder="1" applyAlignment="1" quotePrefix="1">
      <alignment horizontal="center" vertical="center" wrapText="1"/>
      <protection/>
    </xf>
    <xf numFmtId="0" fontId="3" fillId="0" borderId="32" xfId="58" applyFont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40" xfId="58" applyFont="1" applyBorder="1" applyAlignment="1">
      <alignment horizontal="center" vertical="center"/>
      <protection/>
    </xf>
    <xf numFmtId="0" fontId="3" fillId="0" borderId="15" xfId="58" applyFont="1" applyBorder="1" applyAlignment="1">
      <alignment horizontal="center" vertical="center"/>
      <protection/>
    </xf>
    <xf numFmtId="164" fontId="4" fillId="0" borderId="0" xfId="0" applyNumberFormat="1" applyFont="1" applyAlignment="1">
      <alignment horizontal="right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mint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4">
      <selection activeCell="D13" sqref="D13"/>
    </sheetView>
  </sheetViews>
  <sheetFormatPr defaultColWidth="10.625" defaultRowHeight="12.75"/>
  <cols>
    <col min="1" max="1" width="8.875" style="239" customWidth="1"/>
    <col min="2" max="2" width="7.375" style="240" customWidth="1"/>
    <col min="3" max="3" width="12.00390625" style="241" customWidth="1"/>
    <col min="4" max="4" width="50.50390625" style="243" bestFit="1" customWidth="1"/>
    <col min="5" max="16384" width="10.625" style="243" customWidth="1"/>
  </cols>
  <sheetData>
    <row r="1" ht="12.75">
      <c r="D1" s="242" t="s">
        <v>182</v>
      </c>
    </row>
    <row r="4" spans="1:5" s="245" customFormat="1" ht="18">
      <c r="A4" s="244" t="s">
        <v>259</v>
      </c>
      <c r="B4" s="244"/>
      <c r="C4" s="244"/>
      <c r="D4" s="244"/>
      <c r="E4" s="244"/>
    </row>
    <row r="5" ht="13.5" thickBot="1"/>
    <row r="6" spans="1:8" s="240" customFormat="1" ht="14.25" thickBot="1" thickTop="1">
      <c r="A6" s="246" t="s">
        <v>183</v>
      </c>
      <c r="B6" s="247" t="s">
        <v>184</v>
      </c>
      <c r="C6" s="248" t="s">
        <v>185</v>
      </c>
      <c r="D6" s="249" t="s">
        <v>186</v>
      </c>
      <c r="H6" s="243"/>
    </row>
    <row r="7" spans="1:8" s="240" customFormat="1" ht="13.5" thickTop="1">
      <c r="A7" s="250"/>
      <c r="B7" s="251"/>
      <c r="C7" s="252"/>
      <c r="D7" s="253"/>
      <c r="H7" s="243"/>
    </row>
    <row r="8" spans="1:8" s="240" customFormat="1" ht="12.75">
      <c r="A8" s="250"/>
      <c r="B8" s="251"/>
      <c r="C8" s="252"/>
      <c r="D8" s="253"/>
      <c r="H8" s="243"/>
    </row>
    <row r="9" spans="1:4" ht="12.75">
      <c r="A9" s="254">
        <v>1</v>
      </c>
      <c r="B9" s="255"/>
      <c r="C9" s="256"/>
      <c r="D9" s="257" t="s">
        <v>187</v>
      </c>
    </row>
    <row r="10" spans="1:4" ht="12.75">
      <c r="A10" s="254"/>
      <c r="B10" s="255">
        <v>1</v>
      </c>
      <c r="C10" s="256"/>
      <c r="D10" s="257" t="s">
        <v>188</v>
      </c>
    </row>
    <row r="11" spans="1:4" ht="12.75">
      <c r="A11" s="254"/>
      <c r="B11" s="255">
        <v>2</v>
      </c>
      <c r="C11" s="256"/>
      <c r="D11" s="257" t="s">
        <v>67</v>
      </c>
    </row>
    <row r="12" spans="1:4" ht="12.75">
      <c r="A12" s="254"/>
      <c r="B12" s="255">
        <v>3</v>
      </c>
      <c r="C12" s="256"/>
      <c r="D12" s="257" t="s">
        <v>168</v>
      </c>
    </row>
    <row r="13" spans="1:4" ht="12.75">
      <c r="A13" s="254"/>
      <c r="B13" s="255">
        <v>4</v>
      </c>
      <c r="C13" s="256"/>
      <c r="D13" s="257" t="s">
        <v>196</v>
      </c>
    </row>
    <row r="14" spans="1:4" ht="12.75">
      <c r="A14" s="254"/>
      <c r="B14" s="255"/>
      <c r="C14" s="256"/>
      <c r="D14" s="257"/>
    </row>
    <row r="15" spans="1:4" ht="12.75">
      <c r="A15" s="254"/>
      <c r="B15" s="255"/>
      <c r="C15" s="256"/>
      <c r="D15" s="257"/>
    </row>
    <row r="16" spans="1:4" ht="12.75">
      <c r="A16" s="254"/>
      <c r="B16" s="255"/>
      <c r="C16" s="256"/>
      <c r="D16" s="257"/>
    </row>
    <row r="17" spans="1:4" ht="12.75">
      <c r="A17" s="254"/>
      <c r="B17" s="255"/>
      <c r="C17" s="256"/>
      <c r="D17" s="257"/>
    </row>
    <row r="18" spans="1:4" ht="12.75">
      <c r="A18" s="254"/>
      <c r="B18" s="255"/>
      <c r="C18" s="256"/>
      <c r="D18" s="257"/>
    </row>
    <row r="19" spans="1:4" ht="12.75">
      <c r="A19" s="254"/>
      <c r="B19" s="255"/>
      <c r="C19" s="256"/>
      <c r="D19" s="257"/>
    </row>
    <row r="20" spans="1:4" ht="12.75">
      <c r="A20" s="254"/>
      <c r="B20" s="255"/>
      <c r="C20" s="256"/>
      <c r="D20" s="257"/>
    </row>
    <row r="21" spans="1:4" ht="12.75">
      <c r="A21" s="254"/>
      <c r="B21" s="255"/>
      <c r="C21" s="256"/>
      <c r="D21" s="257"/>
    </row>
    <row r="22" spans="1:4" ht="12.75">
      <c r="A22" s="254"/>
      <c r="B22" s="255"/>
      <c r="C22" s="256"/>
      <c r="D22" s="258" t="s">
        <v>52</v>
      </c>
    </row>
    <row r="23" spans="1:4" ht="12.75">
      <c r="A23" s="254"/>
      <c r="B23" s="255"/>
      <c r="C23" s="275" t="s">
        <v>197</v>
      </c>
      <c r="D23" s="259" t="s">
        <v>189</v>
      </c>
    </row>
    <row r="24" spans="1:4" ht="12.75">
      <c r="A24" s="254"/>
      <c r="B24" s="255"/>
      <c r="C24" s="275" t="s">
        <v>198</v>
      </c>
      <c r="D24" s="259" t="s">
        <v>57</v>
      </c>
    </row>
    <row r="25" spans="1:4" ht="12.75">
      <c r="A25" s="254"/>
      <c r="B25" s="255"/>
      <c r="C25" s="275" t="s">
        <v>199</v>
      </c>
      <c r="D25" s="259" t="s">
        <v>112</v>
      </c>
    </row>
    <row r="26" spans="1:4" ht="12.75">
      <c r="A26" s="254"/>
      <c r="B26" s="255"/>
      <c r="C26" s="275" t="s">
        <v>200</v>
      </c>
      <c r="D26" s="259" t="s">
        <v>164</v>
      </c>
    </row>
    <row r="27" spans="1:4" ht="12.75">
      <c r="A27" s="254"/>
      <c r="B27" s="255"/>
      <c r="C27" s="275" t="s">
        <v>201</v>
      </c>
      <c r="D27" s="276" t="s">
        <v>202</v>
      </c>
    </row>
    <row r="28" spans="1:4" ht="12.75">
      <c r="A28" s="254"/>
      <c r="B28" s="255"/>
      <c r="C28" s="275" t="s">
        <v>203</v>
      </c>
      <c r="D28" s="259" t="s">
        <v>96</v>
      </c>
    </row>
    <row r="29" spans="1:4" ht="12.75">
      <c r="A29" s="254"/>
      <c r="B29" s="255"/>
      <c r="C29" s="275" t="s">
        <v>204</v>
      </c>
      <c r="D29" s="259" t="s">
        <v>60</v>
      </c>
    </row>
    <row r="30" spans="1:4" ht="12.75">
      <c r="A30" s="254"/>
      <c r="B30" s="255"/>
      <c r="C30" s="275" t="s">
        <v>205</v>
      </c>
      <c r="D30" s="276" t="s">
        <v>66</v>
      </c>
    </row>
    <row r="31" spans="1:4" ht="12.75">
      <c r="A31" s="254"/>
      <c r="B31" s="255"/>
      <c r="C31" s="256"/>
      <c r="D31" s="258" t="s">
        <v>61</v>
      </c>
    </row>
    <row r="32" spans="1:4" ht="12.75">
      <c r="A32" s="254"/>
      <c r="B32" s="255"/>
      <c r="C32" s="275" t="s">
        <v>197</v>
      </c>
      <c r="D32" s="259" t="s">
        <v>62</v>
      </c>
    </row>
    <row r="33" spans="1:4" ht="12.75">
      <c r="A33" s="254"/>
      <c r="B33" s="255"/>
      <c r="C33" s="275" t="s">
        <v>198</v>
      </c>
      <c r="D33" s="259" t="s">
        <v>63</v>
      </c>
    </row>
    <row r="34" spans="1:4" ht="12.75">
      <c r="A34" s="254"/>
      <c r="B34" s="255"/>
      <c r="C34" s="275" t="s">
        <v>199</v>
      </c>
      <c r="D34" s="259" t="s">
        <v>49</v>
      </c>
    </row>
    <row r="35" spans="1:4" ht="12.75">
      <c r="A35" s="254"/>
      <c r="B35" s="255"/>
      <c r="C35" s="275" t="s">
        <v>200</v>
      </c>
      <c r="D35" s="259" t="s">
        <v>147</v>
      </c>
    </row>
    <row r="36" spans="1:4" ht="12.75">
      <c r="A36" s="254"/>
      <c r="B36" s="255"/>
      <c r="C36" s="275" t="s">
        <v>201</v>
      </c>
      <c r="D36" s="259" t="s">
        <v>148</v>
      </c>
    </row>
    <row r="37" spans="1:4" ht="12.75">
      <c r="A37" s="254"/>
      <c r="B37" s="255"/>
      <c r="C37" s="275" t="s">
        <v>203</v>
      </c>
      <c r="D37" s="276" t="s">
        <v>206</v>
      </c>
    </row>
    <row r="38" spans="1:4" ht="12.75">
      <c r="A38" s="254"/>
      <c r="B38" s="255"/>
      <c r="C38" s="275" t="s">
        <v>204</v>
      </c>
      <c r="D38" s="259" t="s">
        <v>98</v>
      </c>
    </row>
    <row r="39" spans="1:4" ht="12.75">
      <c r="A39" s="254"/>
      <c r="B39" s="255"/>
      <c r="C39" s="275" t="s">
        <v>205</v>
      </c>
      <c r="D39" s="259" t="s">
        <v>154</v>
      </c>
    </row>
    <row r="40" spans="1:4" ht="13.5" thickBot="1">
      <c r="A40" s="260"/>
      <c r="B40" s="261"/>
      <c r="C40" s="262"/>
      <c r="D40" s="263"/>
    </row>
    <row r="41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C12"/>
  <sheetViews>
    <sheetView workbookViewId="0" topLeftCell="A1">
      <selection activeCell="C9" sqref="C9"/>
    </sheetView>
  </sheetViews>
  <sheetFormatPr defaultColWidth="9.00390625" defaultRowHeight="12.75"/>
  <cols>
    <col min="1" max="1" width="47.50390625" style="8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2" customFormat="1" ht="24" customHeight="1" thickBot="1">
      <c r="A4" s="7"/>
      <c r="B4" s="299" t="s">
        <v>69</v>
      </c>
      <c r="C4" s="299"/>
    </row>
    <row r="5" spans="1:3" s="9" customFormat="1" ht="22.5" customHeight="1" thickBot="1">
      <c r="A5" s="13" t="s">
        <v>237</v>
      </c>
      <c r="B5" s="277" t="s">
        <v>238</v>
      </c>
      <c r="C5" s="278" t="s">
        <v>239</v>
      </c>
    </row>
    <row r="6" spans="1:3" ht="34.5" customHeight="1">
      <c r="A6" s="71"/>
      <c r="B6" s="156"/>
      <c r="C6" s="279"/>
    </row>
    <row r="7" spans="1:3" ht="30" customHeight="1">
      <c r="A7" s="72"/>
      <c r="B7" s="59"/>
      <c r="C7" s="280"/>
    </row>
    <row r="8" spans="1:3" ht="26.25" customHeight="1">
      <c r="A8" s="73"/>
      <c r="B8" s="59"/>
      <c r="C8" s="280"/>
    </row>
    <row r="9" spans="1:3" ht="26.25" customHeight="1">
      <c r="A9" s="73"/>
      <c r="B9" s="59"/>
      <c r="C9" s="280"/>
    </row>
    <row r="10" spans="1:3" ht="31.5" customHeight="1">
      <c r="A10" s="73"/>
      <c r="B10" s="59"/>
      <c r="C10" s="280"/>
    </row>
    <row r="11" spans="1:3" ht="18" customHeight="1" thickBot="1">
      <c r="A11" s="72"/>
      <c r="B11" s="59"/>
      <c r="C11" s="280"/>
    </row>
    <row r="12" spans="1:3" ht="25.5" customHeight="1" thickBot="1">
      <c r="A12" s="75" t="s">
        <v>77</v>
      </c>
      <c r="B12" s="187">
        <f>SUM(B6:B11)</f>
        <v>0</v>
      </c>
      <c r="C12" s="281">
        <f>SUM(C6:C11)</f>
        <v>0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Fácánkert Község Önkormányzatának EU-s eszközök támogatásával megvalósuló projektjei
&amp;R&amp;"Times New Roman CE,Félkövér dőlt"&amp;11 10.számú melléklet&amp;"Times New Roman CE,Dőlt"&amp;12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6.125" style="16" customWidth="1"/>
    <col min="2" max="2" width="46.375" style="16" customWidth="1"/>
    <col min="3" max="3" width="12.00390625" style="176" customWidth="1"/>
    <col min="4" max="4" width="11.125" style="176" customWidth="1"/>
    <col min="5" max="5" width="11.875" style="176" customWidth="1"/>
    <col min="6" max="6" width="12.00390625" style="16" customWidth="1"/>
    <col min="7" max="16384" width="9.375" style="16" customWidth="1"/>
  </cols>
  <sheetData>
    <row r="1" spans="1:5" ht="15.75" customHeight="1">
      <c r="A1" s="20"/>
      <c r="B1" s="20"/>
      <c r="C1" s="20"/>
      <c r="D1" s="20"/>
      <c r="E1" s="20"/>
    </row>
    <row r="2" spans="1:6" ht="15.75" customHeight="1" thickBot="1">
      <c r="A2" s="289" t="s">
        <v>212</v>
      </c>
      <c r="B2" s="289"/>
      <c r="C2" s="289"/>
      <c r="D2" s="289"/>
      <c r="E2" s="289"/>
      <c r="F2" s="289"/>
    </row>
    <row r="3" spans="1:6" ht="15.75" customHeight="1">
      <c r="A3" s="291" t="s">
        <v>0</v>
      </c>
      <c r="B3" s="298" t="s">
        <v>1</v>
      </c>
      <c r="C3" s="295" t="s">
        <v>298</v>
      </c>
      <c r="D3" s="296"/>
      <c r="E3" s="296"/>
      <c r="F3" s="297"/>
    </row>
    <row r="4" spans="1:6" ht="27.75" customHeight="1" thickBot="1">
      <c r="A4" s="292"/>
      <c r="B4" s="294"/>
      <c r="C4" s="169" t="s">
        <v>122</v>
      </c>
      <c r="D4" s="168" t="s">
        <v>120</v>
      </c>
      <c r="E4" s="192" t="s">
        <v>121</v>
      </c>
      <c r="F4" s="193" t="s">
        <v>169</v>
      </c>
    </row>
    <row r="5" spans="1:6" s="18" customFormat="1" ht="12" customHeight="1" thickBot="1">
      <c r="A5" s="123">
        <v>1</v>
      </c>
      <c r="B5" s="124">
        <v>2</v>
      </c>
      <c r="C5" s="170">
        <v>3</v>
      </c>
      <c r="D5" s="170">
        <v>4</v>
      </c>
      <c r="E5" s="194">
        <v>5</v>
      </c>
      <c r="F5" s="207">
        <v>6</v>
      </c>
    </row>
    <row r="6" spans="1:6" s="17" customFormat="1" ht="15.75" customHeight="1" thickBot="1">
      <c r="A6" s="125" t="s">
        <v>2</v>
      </c>
      <c r="B6" s="126" t="s">
        <v>3</v>
      </c>
      <c r="C6" s="148">
        <f>C7+C8</f>
        <v>51844</v>
      </c>
      <c r="D6" s="148">
        <f>D7+D8</f>
        <v>48844</v>
      </c>
      <c r="E6" s="195">
        <f>E7+E8</f>
        <v>35952</v>
      </c>
      <c r="F6" s="222">
        <f>E6/D6</f>
        <v>0.7360576529358774</v>
      </c>
    </row>
    <row r="7" spans="1:6" s="17" customFormat="1" ht="15.75" customHeight="1" thickBot="1">
      <c r="A7" s="180" t="s">
        <v>4</v>
      </c>
      <c r="B7" s="181" t="s">
        <v>5</v>
      </c>
      <c r="C7" s="182">
        <v>1416</v>
      </c>
      <c r="D7" s="182">
        <v>1416</v>
      </c>
      <c r="E7" s="196">
        <v>1663</v>
      </c>
      <c r="F7" s="223">
        <f>E7/D7</f>
        <v>1.1744350282485876</v>
      </c>
    </row>
    <row r="8" spans="1:6" s="17" customFormat="1" ht="15.75" customHeight="1" thickBot="1">
      <c r="A8" s="129" t="s">
        <v>6</v>
      </c>
      <c r="B8" s="128" t="s">
        <v>114</v>
      </c>
      <c r="C8" s="153">
        <f>SUM(C9:C12)</f>
        <v>50428</v>
      </c>
      <c r="D8" s="153">
        <f>SUM(D9:D12)</f>
        <v>47428</v>
      </c>
      <c r="E8" s="197">
        <f>SUM(E9:E12)</f>
        <v>34289</v>
      </c>
      <c r="F8" s="222">
        <f aca="true" t="shared" si="0" ref="F8:F44">E8/D8</f>
        <v>0.7229695538500464</v>
      </c>
    </row>
    <row r="9" spans="1:6" s="17" customFormat="1" ht="15.75" customHeight="1">
      <c r="A9" s="130" t="s">
        <v>7</v>
      </c>
      <c r="B9" s="120" t="s">
        <v>97</v>
      </c>
      <c r="C9" s="166"/>
      <c r="D9" s="166"/>
      <c r="E9" s="198"/>
      <c r="F9" s="224"/>
    </row>
    <row r="10" spans="1:6" s="17" customFormat="1" ht="15.75" customHeight="1">
      <c r="A10" s="131" t="s">
        <v>8</v>
      </c>
      <c r="B10" s="121" t="s">
        <v>54</v>
      </c>
      <c r="C10" s="165">
        <v>3000</v>
      </c>
      <c r="D10" s="165"/>
      <c r="E10" s="199">
        <v>12</v>
      </c>
      <c r="F10" s="225" t="e">
        <f t="shared" si="0"/>
        <v>#DIV/0!</v>
      </c>
    </row>
    <row r="11" spans="1:6" s="17" customFormat="1" ht="15.75" customHeight="1">
      <c r="A11" s="131" t="s">
        <v>9</v>
      </c>
      <c r="B11" s="121" t="s">
        <v>55</v>
      </c>
      <c r="C11" s="165">
        <v>46578</v>
      </c>
      <c r="D11" s="165">
        <v>46578</v>
      </c>
      <c r="E11" s="199">
        <v>33758</v>
      </c>
      <c r="F11" s="225">
        <f t="shared" si="0"/>
        <v>0.7247627635364335</v>
      </c>
    </row>
    <row r="12" spans="1:6" s="17" customFormat="1" ht="15.75" customHeight="1" thickBot="1">
      <c r="A12" s="132" t="s">
        <v>10</v>
      </c>
      <c r="B12" s="122" t="s">
        <v>56</v>
      </c>
      <c r="C12" s="167">
        <v>850</v>
      </c>
      <c r="D12" s="167">
        <v>850</v>
      </c>
      <c r="E12" s="200">
        <v>519</v>
      </c>
      <c r="F12" s="226">
        <f t="shared" si="0"/>
        <v>0.6105882352941177</v>
      </c>
    </row>
    <row r="13" spans="1:6" s="17" customFormat="1" ht="15.75" customHeight="1" thickBot="1">
      <c r="A13" s="127" t="s">
        <v>11</v>
      </c>
      <c r="B13" s="128" t="s">
        <v>31</v>
      </c>
      <c r="C13" s="153">
        <f>SUM(C14:C16)</f>
        <v>2100</v>
      </c>
      <c r="D13" s="153">
        <f>SUM(D14:D16)</f>
        <v>2100</v>
      </c>
      <c r="E13" s="197">
        <f>SUM(E14:E16)</f>
        <v>975</v>
      </c>
      <c r="F13" s="222">
        <f t="shared" si="0"/>
        <v>0.4642857142857143</v>
      </c>
    </row>
    <row r="14" spans="1:6" s="17" customFormat="1" ht="15.75" customHeight="1">
      <c r="A14" s="133" t="s">
        <v>12</v>
      </c>
      <c r="B14" s="134" t="s">
        <v>94</v>
      </c>
      <c r="C14" s="154"/>
      <c r="D14" s="154"/>
      <c r="E14" s="201"/>
      <c r="F14" s="225"/>
    </row>
    <row r="15" spans="1:6" s="17" customFormat="1" ht="15.75" customHeight="1">
      <c r="A15" s="130" t="s">
        <v>13</v>
      </c>
      <c r="B15" s="121" t="s">
        <v>91</v>
      </c>
      <c r="C15" s="164">
        <v>2100</v>
      </c>
      <c r="D15" s="164">
        <v>2100</v>
      </c>
      <c r="E15" s="202">
        <v>975</v>
      </c>
      <c r="F15" s="225">
        <f t="shared" si="0"/>
        <v>0.4642857142857143</v>
      </c>
    </row>
    <row r="16" spans="1:6" s="17" customFormat="1" ht="15.75" customHeight="1" thickBot="1">
      <c r="A16" s="135" t="s">
        <v>14</v>
      </c>
      <c r="B16" s="136" t="s">
        <v>95</v>
      </c>
      <c r="C16" s="151"/>
      <c r="D16" s="151"/>
      <c r="E16" s="203"/>
      <c r="F16" s="225" t="e">
        <f t="shared" si="0"/>
        <v>#DIV/0!</v>
      </c>
    </row>
    <row r="17" spans="1:6" s="17" customFormat="1" ht="15.75" customHeight="1" thickBot="1">
      <c r="A17" s="127" t="s">
        <v>15</v>
      </c>
      <c r="B17" s="128" t="s">
        <v>115</v>
      </c>
      <c r="C17" s="153">
        <f>SUM(C18:C27)</f>
        <v>15920</v>
      </c>
      <c r="D17" s="153">
        <f>SUM(D18:D27)</f>
        <v>16129</v>
      </c>
      <c r="E17" s="197">
        <f>SUM(E18:E27)</f>
        <v>13796</v>
      </c>
      <c r="F17" s="222">
        <f t="shared" si="0"/>
        <v>0.8553537107074214</v>
      </c>
    </row>
    <row r="18" spans="1:6" s="17" customFormat="1" ht="15.75" customHeight="1">
      <c r="A18" s="133" t="s">
        <v>16</v>
      </c>
      <c r="B18" s="134" t="s">
        <v>100</v>
      </c>
      <c r="C18" s="154">
        <v>8748</v>
      </c>
      <c r="D18" s="154">
        <v>8748</v>
      </c>
      <c r="E18" s="201">
        <v>6622</v>
      </c>
      <c r="F18" s="224">
        <f t="shared" si="0"/>
        <v>0.7569730224051212</v>
      </c>
    </row>
    <row r="19" spans="1:6" s="17" customFormat="1" ht="15.75" customHeight="1">
      <c r="A19" s="131" t="s">
        <v>17</v>
      </c>
      <c r="B19" s="121" t="s">
        <v>101</v>
      </c>
      <c r="C19" s="150"/>
      <c r="D19" s="150">
        <v>5</v>
      </c>
      <c r="E19" s="204">
        <v>5</v>
      </c>
      <c r="F19" s="225">
        <v>1</v>
      </c>
    </row>
    <row r="20" spans="1:6" s="17" customFormat="1" ht="15.75" customHeight="1">
      <c r="A20" s="131" t="s">
        <v>18</v>
      </c>
      <c r="B20" s="121" t="s">
        <v>102</v>
      </c>
      <c r="C20" s="150"/>
      <c r="D20" s="150"/>
      <c r="E20" s="204"/>
      <c r="F20" s="225"/>
    </row>
    <row r="21" spans="1:6" s="17" customFormat="1" ht="15.75" customHeight="1">
      <c r="A21" s="135" t="s">
        <v>19</v>
      </c>
      <c r="B21" s="137" t="s">
        <v>103</v>
      </c>
      <c r="C21" s="151"/>
      <c r="D21" s="151"/>
      <c r="E21" s="203"/>
      <c r="F21" s="225"/>
    </row>
    <row r="22" spans="1:6" s="17" customFormat="1" ht="15.75" customHeight="1">
      <c r="A22" s="131" t="s">
        <v>20</v>
      </c>
      <c r="B22" s="121" t="s">
        <v>116</v>
      </c>
      <c r="C22" s="150">
        <v>7172</v>
      </c>
      <c r="D22" s="150">
        <v>7202</v>
      </c>
      <c r="E22" s="204">
        <v>6896</v>
      </c>
      <c r="F22" s="225">
        <v>0.7</v>
      </c>
    </row>
    <row r="23" spans="1:6" s="17" customFormat="1" ht="15.75" customHeight="1">
      <c r="A23" s="131" t="s">
        <v>21</v>
      </c>
      <c r="B23" s="121" t="s">
        <v>177</v>
      </c>
      <c r="C23" s="150"/>
      <c r="D23" s="150"/>
      <c r="E23" s="204"/>
      <c r="F23" s="225"/>
    </row>
    <row r="24" spans="1:6" s="17" customFormat="1" ht="15.75" customHeight="1">
      <c r="A24" s="131" t="s">
        <v>22</v>
      </c>
      <c r="B24" s="121" t="s">
        <v>178</v>
      </c>
      <c r="C24" s="150"/>
      <c r="D24" s="150"/>
      <c r="E24" s="204"/>
      <c r="F24" s="225" t="e">
        <f t="shared" si="0"/>
        <v>#DIV/0!</v>
      </c>
    </row>
    <row r="25" spans="1:6" s="17" customFormat="1" ht="15.75" customHeight="1">
      <c r="A25" s="131" t="s">
        <v>23</v>
      </c>
      <c r="B25" s="121" t="s">
        <v>117</v>
      </c>
      <c r="C25" s="150"/>
      <c r="D25" s="150"/>
      <c r="E25" s="204"/>
      <c r="F25" s="225"/>
    </row>
    <row r="26" spans="1:6" s="17" customFormat="1" ht="15.75" customHeight="1">
      <c r="A26" s="131" t="s">
        <v>24</v>
      </c>
      <c r="B26" s="121" t="s">
        <v>248</v>
      </c>
      <c r="C26" s="150"/>
      <c r="D26" s="150"/>
      <c r="E26" s="204"/>
      <c r="F26" s="225" t="e">
        <f t="shared" si="0"/>
        <v>#DIV/0!</v>
      </c>
    </row>
    <row r="27" spans="1:6" s="17" customFormat="1" ht="15.75" customHeight="1" thickBot="1">
      <c r="A27" s="135" t="s">
        <v>25</v>
      </c>
      <c r="B27" s="137" t="s">
        <v>58</v>
      </c>
      <c r="C27" s="151"/>
      <c r="D27" s="151">
        <v>174</v>
      </c>
      <c r="E27" s="203">
        <v>273</v>
      </c>
      <c r="F27" s="225">
        <f t="shared" si="0"/>
        <v>1.5689655172413792</v>
      </c>
    </row>
    <row r="28" spans="1:6" s="17" customFormat="1" ht="15.75" customHeight="1" thickBot="1">
      <c r="A28" s="127" t="s">
        <v>26</v>
      </c>
      <c r="B28" s="128" t="s">
        <v>209</v>
      </c>
      <c r="C28" s="153">
        <f>SUM(C29:C35)</f>
        <v>9061</v>
      </c>
      <c r="D28" s="153">
        <f>SUM(D29:D35)</f>
        <v>9352</v>
      </c>
      <c r="E28" s="153">
        <f>SUM(E29:E35)</f>
        <v>13603</v>
      </c>
      <c r="F28" s="222">
        <f t="shared" si="0"/>
        <v>1.4545551753635586</v>
      </c>
    </row>
    <row r="29" spans="1:6" s="17" customFormat="1" ht="15.75" customHeight="1">
      <c r="A29" s="133" t="s">
        <v>27</v>
      </c>
      <c r="B29" s="134" t="s">
        <v>279</v>
      </c>
      <c r="C29" s="154"/>
      <c r="D29" s="154">
        <v>81</v>
      </c>
      <c r="E29" s="201">
        <v>405</v>
      </c>
      <c r="F29" s="224">
        <f t="shared" si="0"/>
        <v>5</v>
      </c>
    </row>
    <row r="30" spans="1:6" s="17" customFormat="1" ht="15.75" customHeight="1">
      <c r="A30" s="131" t="s">
        <v>28</v>
      </c>
      <c r="B30" s="121" t="s">
        <v>162</v>
      </c>
      <c r="C30" s="150">
        <v>2259</v>
      </c>
      <c r="D30" s="150">
        <v>2259</v>
      </c>
      <c r="E30" s="204">
        <v>1995</v>
      </c>
      <c r="F30" s="225">
        <f t="shared" si="0"/>
        <v>0.8831341301460823</v>
      </c>
    </row>
    <row r="31" spans="1:6" s="17" customFormat="1" ht="15.75" customHeight="1">
      <c r="A31" s="131" t="s">
        <v>29</v>
      </c>
      <c r="B31" s="121" t="s">
        <v>104</v>
      </c>
      <c r="C31" s="150">
        <v>3137</v>
      </c>
      <c r="D31" s="150">
        <v>3137</v>
      </c>
      <c r="E31" s="204"/>
      <c r="F31" s="225">
        <f t="shared" si="0"/>
        <v>0</v>
      </c>
    </row>
    <row r="32" spans="1:6" s="17" customFormat="1" ht="15.75" customHeight="1">
      <c r="A32" s="131" t="s">
        <v>30</v>
      </c>
      <c r="B32" s="121" t="s">
        <v>170</v>
      </c>
      <c r="C32" s="150">
        <v>3165</v>
      </c>
      <c r="D32" s="150">
        <v>3375</v>
      </c>
      <c r="E32" s="204">
        <v>4268</v>
      </c>
      <c r="F32" s="225">
        <f t="shared" si="0"/>
        <v>1.2645925925925925</v>
      </c>
    </row>
    <row r="33" spans="1:6" s="17" customFormat="1" ht="15.75" customHeight="1">
      <c r="A33" s="135" t="s">
        <v>32</v>
      </c>
      <c r="B33" s="121" t="s">
        <v>274</v>
      </c>
      <c r="C33" s="150"/>
      <c r="D33" s="150"/>
      <c r="E33" s="204"/>
      <c r="F33" s="225" t="e">
        <f t="shared" si="0"/>
        <v>#DIV/0!</v>
      </c>
    </row>
    <row r="34" spans="1:6" s="17" customFormat="1" ht="15.75" customHeight="1">
      <c r="A34" s="135" t="s">
        <v>33</v>
      </c>
      <c r="B34" s="121" t="s">
        <v>179</v>
      </c>
      <c r="C34" s="150">
        <v>500</v>
      </c>
      <c r="D34" s="150">
        <v>500</v>
      </c>
      <c r="E34" s="150">
        <v>685</v>
      </c>
      <c r="F34" s="225">
        <v>0.97</v>
      </c>
    </row>
    <row r="35" spans="1:6" s="17" customFormat="1" ht="15.75" customHeight="1" thickBot="1">
      <c r="A35" s="130" t="s">
        <v>34</v>
      </c>
      <c r="B35" s="120" t="s">
        <v>208</v>
      </c>
      <c r="C35" s="164"/>
      <c r="D35" s="164"/>
      <c r="E35" s="202">
        <v>6250</v>
      </c>
      <c r="F35" s="225" t="e">
        <f t="shared" si="0"/>
        <v>#DIV/0!</v>
      </c>
    </row>
    <row r="36" spans="1:6" s="17" customFormat="1" ht="15.75" customHeight="1" thickBot="1">
      <c r="A36" s="127" t="s">
        <v>35</v>
      </c>
      <c r="B36" s="128" t="s">
        <v>111</v>
      </c>
      <c r="C36" s="153">
        <f>SUM(C37:C38)</f>
        <v>185</v>
      </c>
      <c r="D36" s="153">
        <f>SUM(D37:D38)</f>
        <v>3185</v>
      </c>
      <c r="E36" s="197">
        <f>SUM(E37:E38)</f>
        <v>185</v>
      </c>
      <c r="F36" s="222">
        <f t="shared" si="0"/>
        <v>0.058084772370486655</v>
      </c>
    </row>
    <row r="37" spans="1:6" s="17" customFormat="1" ht="15.75" customHeight="1">
      <c r="A37" s="133" t="s">
        <v>36</v>
      </c>
      <c r="B37" s="134" t="s">
        <v>260</v>
      </c>
      <c r="C37" s="154"/>
      <c r="D37" s="154">
        <v>3000</v>
      </c>
      <c r="E37" s="201"/>
      <c r="F37" s="224">
        <f t="shared" si="0"/>
        <v>0</v>
      </c>
    </row>
    <row r="38" spans="1:6" s="17" customFormat="1" ht="15.75" customHeight="1" thickBot="1">
      <c r="A38" s="131" t="s">
        <v>37</v>
      </c>
      <c r="B38" s="121" t="s">
        <v>261</v>
      </c>
      <c r="C38" s="150">
        <v>185</v>
      </c>
      <c r="D38" s="150">
        <v>185</v>
      </c>
      <c r="E38" s="204">
        <v>185</v>
      </c>
      <c r="F38" s="226">
        <v>0.62</v>
      </c>
    </row>
    <row r="39" spans="1:6" s="17" customFormat="1" ht="15.75" customHeight="1" thickBot="1">
      <c r="A39" s="127" t="s">
        <v>38</v>
      </c>
      <c r="B39" s="138" t="s">
        <v>41</v>
      </c>
      <c r="C39" s="171">
        <f>C6+C13+C17+C28+C36</f>
        <v>79110</v>
      </c>
      <c r="D39" s="171">
        <f>D6+D13+D17+D28+D36</f>
        <v>79610</v>
      </c>
      <c r="E39" s="205">
        <f>E6+E13+E17+E28+E36</f>
        <v>64511</v>
      </c>
      <c r="F39" s="222">
        <f t="shared" si="0"/>
        <v>0.8103378972490893</v>
      </c>
    </row>
    <row r="40" spans="1:6" s="17" customFormat="1" ht="15.75" customHeight="1">
      <c r="A40" s="133" t="s">
        <v>39</v>
      </c>
      <c r="B40" s="134" t="s">
        <v>105</v>
      </c>
      <c r="C40" s="154"/>
      <c r="D40" s="154"/>
      <c r="E40" s="201"/>
      <c r="F40" s="238"/>
    </row>
    <row r="41" spans="1:6" s="17" customFormat="1" ht="15.75" customHeight="1">
      <c r="A41" s="131" t="s">
        <v>40</v>
      </c>
      <c r="B41" s="134" t="s">
        <v>118</v>
      </c>
      <c r="C41" s="154"/>
      <c r="D41" s="154"/>
      <c r="E41" s="201"/>
      <c r="F41" s="224"/>
    </row>
    <row r="42" spans="1:6" s="17" customFormat="1" ht="15.75" customHeight="1" thickBot="1">
      <c r="A42" s="208" t="s">
        <v>171</v>
      </c>
      <c r="B42" s="120" t="s">
        <v>172</v>
      </c>
      <c r="C42" s="164"/>
      <c r="D42" s="164"/>
      <c r="E42" s="202">
        <v>-3103</v>
      </c>
      <c r="F42" s="223"/>
    </row>
    <row r="43" spans="1:6" s="17" customFormat="1" ht="15.75" customHeight="1" thickBot="1">
      <c r="A43" s="129" t="s">
        <v>207</v>
      </c>
      <c r="B43" s="139" t="s">
        <v>106</v>
      </c>
      <c r="C43" s="152"/>
      <c r="D43" s="152"/>
      <c r="E43" s="206"/>
      <c r="F43" s="222"/>
    </row>
    <row r="44" spans="1:6" s="17" customFormat="1" ht="15.75" customHeight="1" thickBot="1">
      <c r="A44" s="129" t="s">
        <v>210</v>
      </c>
      <c r="B44" s="128" t="s">
        <v>42</v>
      </c>
      <c r="C44" s="153">
        <f>SUM(C39:C43)</f>
        <v>79110</v>
      </c>
      <c r="D44" s="153">
        <f>SUM(D39:D43)</f>
        <v>79610</v>
      </c>
      <c r="E44" s="197">
        <f>SUM(E39:E43)</f>
        <v>61408</v>
      </c>
      <c r="F44" s="222">
        <f t="shared" si="0"/>
        <v>0.7713603818615752</v>
      </c>
    </row>
    <row r="45" spans="1:5" s="19" customFormat="1" ht="13.5" customHeight="1">
      <c r="A45" s="140"/>
      <c r="B45" s="141"/>
      <c r="C45" s="172"/>
      <c r="D45" s="172"/>
      <c r="E45" s="172"/>
    </row>
    <row r="46" spans="1:5" s="19" customFormat="1" ht="13.5" customHeight="1">
      <c r="A46" s="140"/>
      <c r="B46" s="141"/>
      <c r="C46" s="172"/>
      <c r="D46" s="172"/>
      <c r="E46" s="172"/>
    </row>
    <row r="47" spans="1:5" ht="15.75">
      <c r="A47" s="142"/>
      <c r="B47" s="142"/>
      <c r="C47" s="173"/>
      <c r="D47" s="173"/>
      <c r="E47" s="173"/>
    </row>
    <row r="48" spans="1:5" ht="16.5" customHeight="1">
      <c r="A48" s="143" t="s">
        <v>43</v>
      </c>
      <c r="B48" s="143"/>
      <c r="C48" s="174"/>
      <c r="D48" s="174"/>
      <c r="E48" s="174"/>
    </row>
    <row r="49" spans="1:6" ht="16.5" customHeight="1" thickBot="1">
      <c r="A49" s="144"/>
      <c r="B49" s="144"/>
      <c r="C49" s="175"/>
      <c r="D49" s="290" t="s">
        <v>51</v>
      </c>
      <c r="E49" s="290"/>
      <c r="F49" s="290"/>
    </row>
    <row r="50" spans="1:6" ht="15.75" customHeight="1">
      <c r="A50" s="291" t="s">
        <v>0</v>
      </c>
      <c r="B50" s="293" t="s">
        <v>123</v>
      </c>
      <c r="C50" s="295" t="s">
        <v>298</v>
      </c>
      <c r="D50" s="296"/>
      <c r="E50" s="296"/>
      <c r="F50" s="297"/>
    </row>
    <row r="51" spans="1:6" s="18" customFormat="1" ht="34.5" customHeight="1" thickBot="1">
      <c r="A51" s="292"/>
      <c r="B51" s="294"/>
      <c r="C51" s="169" t="s">
        <v>122</v>
      </c>
      <c r="D51" s="168" t="s">
        <v>120</v>
      </c>
      <c r="E51" s="192" t="s">
        <v>121</v>
      </c>
      <c r="F51" s="193" t="s">
        <v>169</v>
      </c>
    </row>
    <row r="52" spans="1:6" ht="15.75" customHeight="1" thickBot="1">
      <c r="A52" s="125" t="s">
        <v>2</v>
      </c>
      <c r="B52" s="126" t="s">
        <v>44</v>
      </c>
      <c r="C52" s="148">
        <f>SUM(C53:C59)</f>
        <v>68201</v>
      </c>
      <c r="D52" s="148">
        <f>SUM(D53:D59)</f>
        <v>68701</v>
      </c>
      <c r="E52" s="195">
        <f>SUM(E53:E59)</f>
        <v>51508</v>
      </c>
      <c r="F52" s="222">
        <f>E52/D52</f>
        <v>0.7497416340373503</v>
      </c>
    </row>
    <row r="53" spans="1:6" ht="15.75" customHeight="1">
      <c r="A53" s="145" t="s">
        <v>4</v>
      </c>
      <c r="B53" s="146" t="s">
        <v>45</v>
      </c>
      <c r="C53" s="149">
        <v>14052</v>
      </c>
      <c r="D53" s="149">
        <v>14376</v>
      </c>
      <c r="E53" s="221">
        <v>10961</v>
      </c>
      <c r="F53" s="227">
        <f>E53/D53</f>
        <v>0.762451307735114</v>
      </c>
    </row>
    <row r="54" spans="1:6" ht="15.75" customHeight="1">
      <c r="A54" s="131" t="s">
        <v>6</v>
      </c>
      <c r="B54" s="121" t="s">
        <v>46</v>
      </c>
      <c r="C54" s="150">
        <v>3593</v>
      </c>
      <c r="D54" s="150">
        <v>3658</v>
      </c>
      <c r="E54" s="204">
        <v>2423</v>
      </c>
      <c r="F54" s="225">
        <f>E54/D54</f>
        <v>0.6623838162930563</v>
      </c>
    </row>
    <row r="55" spans="1:6" ht="15.75" customHeight="1">
      <c r="A55" s="131" t="s">
        <v>7</v>
      </c>
      <c r="B55" s="121" t="s">
        <v>47</v>
      </c>
      <c r="C55" s="151">
        <v>23181</v>
      </c>
      <c r="D55" s="151">
        <v>23181</v>
      </c>
      <c r="E55" s="203">
        <v>15863</v>
      </c>
      <c r="F55" s="228">
        <f aca="true" t="shared" si="1" ref="F55:F76">E55/D55</f>
        <v>0.684310426642509</v>
      </c>
    </row>
    <row r="56" spans="1:6" ht="15.75" customHeight="1">
      <c r="A56" s="131" t="s">
        <v>8</v>
      </c>
      <c r="B56" s="147" t="s">
        <v>113</v>
      </c>
      <c r="C56" s="151"/>
      <c r="D56" s="151"/>
      <c r="E56" s="203"/>
      <c r="F56" s="228" t="e">
        <f t="shared" si="1"/>
        <v>#DIV/0!</v>
      </c>
    </row>
    <row r="57" spans="1:6" ht="15.75" customHeight="1">
      <c r="A57" s="131" t="s">
        <v>9</v>
      </c>
      <c r="B57" s="147" t="s">
        <v>163</v>
      </c>
      <c r="C57" s="151">
        <v>18529</v>
      </c>
      <c r="D57" s="151">
        <v>18529</v>
      </c>
      <c r="E57" s="203">
        <v>14022</v>
      </c>
      <c r="F57" s="228">
        <f t="shared" si="1"/>
        <v>0.7567596740245022</v>
      </c>
    </row>
    <row r="58" spans="1:6" ht="15.75" customHeight="1">
      <c r="A58" s="131" t="s">
        <v>10</v>
      </c>
      <c r="B58" s="121" t="s">
        <v>109</v>
      </c>
      <c r="C58" s="151">
        <v>8846</v>
      </c>
      <c r="D58" s="151">
        <v>8957</v>
      </c>
      <c r="E58" s="203">
        <v>8239</v>
      </c>
      <c r="F58" s="228">
        <f t="shared" si="1"/>
        <v>0.919839231885676</v>
      </c>
    </row>
    <row r="59" spans="1:6" ht="15.75" customHeight="1" thickBot="1">
      <c r="A59" s="131" t="s">
        <v>11</v>
      </c>
      <c r="B59" s="137" t="s">
        <v>48</v>
      </c>
      <c r="C59" s="151"/>
      <c r="D59" s="151"/>
      <c r="E59" s="203"/>
      <c r="F59" s="223"/>
    </row>
    <row r="60" spans="1:6" ht="15.75" customHeight="1" thickBot="1">
      <c r="A60" s="127" t="s">
        <v>12</v>
      </c>
      <c r="B60" s="128" t="s">
        <v>50</v>
      </c>
      <c r="C60" s="153">
        <f>SUM(C61:C65)</f>
        <v>8917</v>
      </c>
      <c r="D60" s="153">
        <f>SUM(D61:D65)</f>
        <v>8917</v>
      </c>
      <c r="E60" s="197">
        <f>SUM(E61:E65)</f>
        <v>6405</v>
      </c>
      <c r="F60" s="222">
        <f t="shared" si="1"/>
        <v>0.7182909050128967</v>
      </c>
    </row>
    <row r="61" spans="1:6" ht="15.75" customHeight="1">
      <c r="A61" s="133">
        <v>10</v>
      </c>
      <c r="B61" s="134" t="s">
        <v>107</v>
      </c>
      <c r="C61" s="154">
        <v>4091</v>
      </c>
      <c r="D61" s="154">
        <v>4091</v>
      </c>
      <c r="E61" s="201">
        <v>6326</v>
      </c>
      <c r="F61" s="225">
        <f t="shared" si="1"/>
        <v>1.5463211928623808</v>
      </c>
    </row>
    <row r="62" spans="1:6" ht="15.75" customHeight="1">
      <c r="A62" s="133" t="s">
        <v>14</v>
      </c>
      <c r="B62" s="121" t="s">
        <v>119</v>
      </c>
      <c r="C62" s="150">
        <v>4826</v>
      </c>
      <c r="D62" s="150">
        <v>4826</v>
      </c>
      <c r="E62" s="204">
        <v>79</v>
      </c>
      <c r="F62" s="225">
        <f t="shared" si="1"/>
        <v>0.016369664318276005</v>
      </c>
    </row>
    <row r="63" spans="1:6" ht="15.75" customHeight="1">
      <c r="A63" s="133" t="s">
        <v>15</v>
      </c>
      <c r="B63" s="121" t="s">
        <v>88</v>
      </c>
      <c r="C63" s="150"/>
      <c r="D63" s="150"/>
      <c r="E63" s="204"/>
      <c r="F63" s="225"/>
    </row>
    <row r="64" spans="1:6" ht="15.75" customHeight="1">
      <c r="A64" s="133" t="s">
        <v>16</v>
      </c>
      <c r="B64" s="121" t="s">
        <v>161</v>
      </c>
      <c r="C64" s="150"/>
      <c r="D64" s="150"/>
      <c r="E64" s="204"/>
      <c r="F64" s="225"/>
    </row>
    <row r="65" spans="1:6" ht="15.75" customHeight="1" thickBot="1">
      <c r="A65" s="135" t="s">
        <v>17</v>
      </c>
      <c r="B65" s="137" t="s">
        <v>64</v>
      </c>
      <c r="C65" s="151"/>
      <c r="D65" s="151"/>
      <c r="E65" s="203"/>
      <c r="F65" s="225" t="e">
        <f t="shared" si="1"/>
        <v>#DIV/0!</v>
      </c>
    </row>
    <row r="66" spans="1:6" ht="15.75" customHeight="1" thickBot="1">
      <c r="A66" s="127" t="s">
        <v>18</v>
      </c>
      <c r="B66" s="128" t="s">
        <v>144</v>
      </c>
      <c r="C66" s="153">
        <f>SUM(C67:C69)</f>
        <v>200</v>
      </c>
      <c r="D66" s="153">
        <f>SUM(D67:D69)</f>
        <v>200</v>
      </c>
      <c r="E66" s="197">
        <f>SUM(E67:E69)</f>
        <v>0</v>
      </c>
      <c r="F66" s="222">
        <f t="shared" si="1"/>
        <v>0</v>
      </c>
    </row>
    <row r="67" spans="1:6" ht="15.75" customHeight="1">
      <c r="A67" s="133" t="s">
        <v>19</v>
      </c>
      <c r="B67" s="134" t="s">
        <v>65</v>
      </c>
      <c r="C67" s="154">
        <v>200</v>
      </c>
      <c r="D67" s="154">
        <v>200</v>
      </c>
      <c r="E67" s="201"/>
      <c r="F67" s="224"/>
    </row>
    <row r="68" spans="1:6" ht="15.75" customHeight="1">
      <c r="A68" s="131" t="s">
        <v>20</v>
      </c>
      <c r="B68" s="121" t="s">
        <v>180</v>
      </c>
      <c r="C68" s="150"/>
      <c r="D68" s="150"/>
      <c r="E68" s="204"/>
      <c r="F68" s="225"/>
    </row>
    <row r="69" spans="1:6" ht="15.75" customHeight="1" thickBot="1">
      <c r="A69" s="135" t="s">
        <v>21</v>
      </c>
      <c r="B69" s="137" t="s">
        <v>110</v>
      </c>
      <c r="C69" s="151"/>
      <c r="D69" s="151"/>
      <c r="E69" s="203"/>
      <c r="F69" s="226"/>
    </row>
    <row r="70" spans="1:6" ht="15.75" customHeight="1" thickBot="1">
      <c r="A70" s="180" t="s">
        <v>22</v>
      </c>
      <c r="B70" s="181" t="s">
        <v>145</v>
      </c>
      <c r="C70" s="182">
        <v>600</v>
      </c>
      <c r="D70" s="182">
        <v>600</v>
      </c>
      <c r="E70" s="196">
        <v>366</v>
      </c>
      <c r="F70" s="229">
        <f t="shared" si="1"/>
        <v>0.61</v>
      </c>
    </row>
    <row r="71" spans="1:6" ht="15.75" customHeight="1" thickBot="1">
      <c r="A71" s="180" t="s">
        <v>23</v>
      </c>
      <c r="B71" s="181" t="s">
        <v>181</v>
      </c>
      <c r="C71" s="182"/>
      <c r="D71" s="182"/>
      <c r="E71" s="196">
        <v>1360</v>
      </c>
      <c r="F71" s="223"/>
    </row>
    <row r="72" spans="1:6" ht="15.75" customHeight="1" thickBot="1">
      <c r="A72" s="127" t="s">
        <v>24</v>
      </c>
      <c r="B72" s="128" t="s">
        <v>146</v>
      </c>
      <c r="C72" s="153">
        <f>SUM(C73:C75)</f>
        <v>1192</v>
      </c>
      <c r="D72" s="153">
        <f>SUM(D73:D75)</f>
        <v>1192</v>
      </c>
      <c r="E72" s="197">
        <f>SUM(E73:E75)</f>
        <v>944</v>
      </c>
      <c r="F72" s="222">
        <f t="shared" si="1"/>
        <v>0.7919463087248322</v>
      </c>
    </row>
    <row r="73" spans="1:6" ht="15.75" customHeight="1">
      <c r="A73" s="133" t="s">
        <v>25</v>
      </c>
      <c r="B73" s="134" t="s">
        <v>211</v>
      </c>
      <c r="C73" s="154">
        <v>200</v>
      </c>
      <c r="D73" s="154">
        <v>200</v>
      </c>
      <c r="E73" s="201">
        <v>200</v>
      </c>
      <c r="F73" s="224">
        <f>E73/D73</f>
        <v>1</v>
      </c>
    </row>
    <row r="74" spans="1:6" ht="15.75" customHeight="1">
      <c r="A74" s="130" t="s">
        <v>26</v>
      </c>
      <c r="B74" s="134" t="s">
        <v>99</v>
      </c>
      <c r="C74" s="164">
        <v>992</v>
      </c>
      <c r="D74" s="164">
        <v>992</v>
      </c>
      <c r="E74" s="202">
        <v>744</v>
      </c>
      <c r="F74" s="224">
        <f>E74/D74</f>
        <v>0.75</v>
      </c>
    </row>
    <row r="75" spans="1:6" ht="15.75" customHeight="1" thickBot="1">
      <c r="A75" s="135" t="s">
        <v>27</v>
      </c>
      <c r="B75" s="137" t="s">
        <v>92</v>
      </c>
      <c r="C75" s="151"/>
      <c r="D75" s="151"/>
      <c r="E75" s="203"/>
      <c r="F75" s="226"/>
    </row>
    <row r="76" spans="1:6" ht="15.75" customHeight="1" thickBot="1">
      <c r="A76" s="127" t="s">
        <v>28</v>
      </c>
      <c r="B76" s="128" t="s">
        <v>93</v>
      </c>
      <c r="C76" s="153">
        <f>C52+C60+C66+C70+C71+C72</f>
        <v>79110</v>
      </c>
      <c r="D76" s="153">
        <f>D52+D60+D66+D70+D71+D72</f>
        <v>79610</v>
      </c>
      <c r="E76" s="197">
        <f>E52+E60+E66+E70+E71+E72</f>
        <v>60583</v>
      </c>
      <c r="F76" s="222">
        <f t="shared" si="1"/>
        <v>0.7609973621404346</v>
      </c>
    </row>
  </sheetData>
  <sheetProtection/>
  <mergeCells count="8">
    <mergeCell ref="A2:F2"/>
    <mergeCell ref="D49:F49"/>
    <mergeCell ref="A50:A51"/>
    <mergeCell ref="B50:B51"/>
    <mergeCell ref="C50:F50"/>
    <mergeCell ref="A3:A4"/>
    <mergeCell ref="B3:B4"/>
    <mergeCell ref="C3:F3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&amp;C&amp;"Times New Roman CE,Félkövér"
Fácánkert Község Önkormányzata
2012. évi költségvetésének  3/4 évi végrehajtása
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83" zoomScaleNormal="83" zoomScalePageLayoutView="0" workbookViewId="0" topLeftCell="A1">
      <selection activeCell="G17" sqref="G17"/>
    </sheetView>
  </sheetViews>
  <sheetFormatPr defaultColWidth="9.00390625" defaultRowHeight="12.75"/>
  <cols>
    <col min="1" max="1" width="27.125" style="4" customWidth="1"/>
    <col min="2" max="4" width="12.875" style="2" customWidth="1"/>
    <col min="5" max="5" width="28.50390625" style="2" customWidth="1"/>
    <col min="6" max="8" width="12.875" style="2" customWidth="1"/>
    <col min="9" max="16384" width="9.375" style="2" customWidth="1"/>
  </cols>
  <sheetData>
    <row r="1" spans="1:8" ht="39.75" customHeight="1">
      <c r="A1" s="11" t="s">
        <v>68</v>
      </c>
      <c r="B1" s="10"/>
      <c r="C1" s="10"/>
      <c r="D1" s="10"/>
      <c r="E1" s="10"/>
      <c r="F1" s="10"/>
      <c r="G1" s="10"/>
      <c r="H1" s="10"/>
    </row>
    <row r="2" ht="14.25" thickBot="1">
      <c r="H2" s="21" t="s">
        <v>69</v>
      </c>
    </row>
    <row r="3" spans="1:8" ht="24" customHeight="1" thickBot="1">
      <c r="A3" s="50" t="s">
        <v>52</v>
      </c>
      <c r="B3" s="51"/>
      <c r="C3" s="51"/>
      <c r="D3" s="51"/>
      <c r="E3" s="50" t="s">
        <v>61</v>
      </c>
      <c r="F3" s="51"/>
      <c r="G3" s="51"/>
      <c r="H3" s="52"/>
    </row>
    <row r="4" spans="1:8" s="6" customFormat="1" ht="35.25" customHeight="1" thickBot="1">
      <c r="A4" s="12" t="s">
        <v>70</v>
      </c>
      <c r="B4" s="5" t="s">
        <v>280</v>
      </c>
      <c r="C4" s="5" t="s">
        <v>299</v>
      </c>
      <c r="D4" s="177" t="s">
        <v>169</v>
      </c>
      <c r="E4" s="12" t="s">
        <v>70</v>
      </c>
      <c r="F4" s="5" t="s">
        <v>280</v>
      </c>
      <c r="G4" s="177" t="s">
        <v>300</v>
      </c>
      <c r="H4" s="177" t="s">
        <v>169</v>
      </c>
    </row>
    <row r="5" spans="1:8" ht="18" customHeight="1">
      <c r="A5" s="155" t="s">
        <v>71</v>
      </c>
      <c r="B5" s="53">
        <v>1416</v>
      </c>
      <c r="C5" s="210">
        <v>1663</v>
      </c>
      <c r="D5" s="211">
        <f aca="true" t="shared" si="0" ref="D5:D10">C5/B5</f>
        <v>1.1744350282485876</v>
      </c>
      <c r="E5" s="66" t="s">
        <v>72</v>
      </c>
      <c r="F5" s="53">
        <v>14376</v>
      </c>
      <c r="G5" s="210">
        <v>10961</v>
      </c>
      <c r="H5" s="215">
        <f>G5/F5</f>
        <v>0.762451307735114</v>
      </c>
    </row>
    <row r="6" spans="1:8" ht="23.25" customHeight="1">
      <c r="A6" s="157" t="s">
        <v>130</v>
      </c>
      <c r="B6" s="55">
        <v>47428</v>
      </c>
      <c r="C6" s="212">
        <v>34289</v>
      </c>
      <c r="D6" s="211">
        <f t="shared" si="0"/>
        <v>0.7229695538500464</v>
      </c>
      <c r="E6" s="54" t="s">
        <v>73</v>
      </c>
      <c r="F6" s="55">
        <v>3658</v>
      </c>
      <c r="G6" s="212">
        <v>2423</v>
      </c>
      <c r="H6" s="215">
        <f aca="true" t="shared" si="1" ref="H6:H15">G6/F6</f>
        <v>0.6623838162930563</v>
      </c>
    </row>
    <row r="7" spans="1:8" ht="25.5" customHeight="1">
      <c r="A7" s="157" t="s">
        <v>112</v>
      </c>
      <c r="B7" s="55">
        <v>16129</v>
      </c>
      <c r="C7" s="212">
        <v>13796</v>
      </c>
      <c r="D7" s="211">
        <f t="shared" si="0"/>
        <v>0.8553537107074214</v>
      </c>
      <c r="E7" s="54" t="s">
        <v>74</v>
      </c>
      <c r="F7" s="55">
        <v>23181</v>
      </c>
      <c r="G7" s="212">
        <v>15863</v>
      </c>
      <c r="H7" s="215">
        <f t="shared" si="1"/>
        <v>0.684310426642509</v>
      </c>
    </row>
    <row r="8" spans="1:8" ht="18" customHeight="1">
      <c r="A8" s="157" t="s">
        <v>164</v>
      </c>
      <c r="B8" s="55">
        <v>5715</v>
      </c>
      <c r="C8" s="212">
        <v>6708</v>
      </c>
      <c r="D8" s="211">
        <f t="shared" si="0"/>
        <v>1.173753280839895</v>
      </c>
      <c r="E8" s="57" t="s">
        <v>113</v>
      </c>
      <c r="F8" s="55"/>
      <c r="G8" s="212"/>
      <c r="H8" s="215" t="e">
        <f t="shared" si="1"/>
        <v>#DIV/0!</v>
      </c>
    </row>
    <row r="9" spans="1:8" ht="18" customHeight="1">
      <c r="A9" s="157" t="s">
        <v>59</v>
      </c>
      <c r="B9" s="55"/>
      <c r="C9" s="212"/>
      <c r="D9" s="211" t="e">
        <f t="shared" si="0"/>
        <v>#DIV/0!</v>
      </c>
      <c r="E9" s="54" t="s">
        <v>165</v>
      </c>
      <c r="F9" s="55">
        <v>18529</v>
      </c>
      <c r="G9" s="212">
        <v>14022</v>
      </c>
      <c r="H9" s="215">
        <f t="shared" si="1"/>
        <v>0.7567596740245022</v>
      </c>
    </row>
    <row r="10" spans="1:8" ht="26.25" customHeight="1">
      <c r="A10" s="157" t="s">
        <v>214</v>
      </c>
      <c r="B10" s="55">
        <v>65</v>
      </c>
      <c r="C10" s="212">
        <v>125</v>
      </c>
      <c r="D10" s="211">
        <f t="shared" si="0"/>
        <v>1.9230769230769231</v>
      </c>
      <c r="E10" s="54" t="s">
        <v>75</v>
      </c>
      <c r="F10" s="55">
        <v>8957</v>
      </c>
      <c r="G10" s="212">
        <v>8239</v>
      </c>
      <c r="H10" s="215">
        <f t="shared" si="1"/>
        <v>0.919839231885676</v>
      </c>
    </row>
    <row r="11" spans="1:8" ht="26.25" customHeight="1">
      <c r="A11" s="157" t="s">
        <v>96</v>
      </c>
      <c r="B11" s="55"/>
      <c r="C11" s="212"/>
      <c r="D11" s="211"/>
      <c r="E11" s="54" t="s">
        <v>48</v>
      </c>
      <c r="F11" s="55"/>
      <c r="G11" s="212"/>
      <c r="H11" s="215"/>
    </row>
    <row r="12" spans="1:8" ht="18" customHeight="1">
      <c r="A12" s="157" t="s">
        <v>149</v>
      </c>
      <c r="B12" s="55"/>
      <c r="C12" s="214"/>
      <c r="D12" s="213"/>
      <c r="E12" s="54" t="s">
        <v>215</v>
      </c>
      <c r="F12" s="55"/>
      <c r="G12" s="212">
        <v>200</v>
      </c>
      <c r="H12" s="215" t="e">
        <f t="shared" si="1"/>
        <v>#DIV/0!</v>
      </c>
    </row>
    <row r="13" spans="1:8" ht="24" customHeight="1">
      <c r="A13" s="58" t="s">
        <v>247</v>
      </c>
      <c r="B13" s="55"/>
      <c r="C13" s="214">
        <v>-3103</v>
      </c>
      <c r="D13" s="213"/>
      <c r="E13" s="54" t="s">
        <v>76</v>
      </c>
      <c r="F13" s="55">
        <v>200</v>
      </c>
      <c r="G13" s="212"/>
      <c r="H13" s="215">
        <f t="shared" si="1"/>
        <v>0</v>
      </c>
    </row>
    <row r="14" spans="1:8" ht="18" customHeight="1">
      <c r="A14" s="58"/>
      <c r="B14" s="55"/>
      <c r="C14" s="55"/>
      <c r="D14" s="59"/>
      <c r="E14" s="54" t="s">
        <v>147</v>
      </c>
      <c r="F14" s="55">
        <v>300</v>
      </c>
      <c r="G14" s="214">
        <v>25</v>
      </c>
      <c r="H14" s="215">
        <f t="shared" si="1"/>
        <v>0.08333333333333333</v>
      </c>
    </row>
    <row r="15" spans="1:8" ht="28.5" customHeight="1">
      <c r="A15" s="58"/>
      <c r="B15" s="55"/>
      <c r="C15" s="55"/>
      <c r="D15" s="59"/>
      <c r="E15" s="58" t="s">
        <v>250</v>
      </c>
      <c r="F15" s="55"/>
      <c r="G15" s="55"/>
      <c r="H15" s="56" t="e">
        <f t="shared" si="1"/>
        <v>#DIV/0!</v>
      </c>
    </row>
    <row r="16" spans="1:8" ht="18" customHeight="1">
      <c r="A16" s="58"/>
      <c r="B16" s="55"/>
      <c r="C16" s="55"/>
      <c r="D16" s="59"/>
      <c r="E16" s="58" t="s">
        <v>190</v>
      </c>
      <c r="F16" s="55"/>
      <c r="G16" s="55">
        <v>1360</v>
      </c>
      <c r="H16" s="56"/>
    </row>
    <row r="17" spans="1:8" ht="18" customHeight="1">
      <c r="A17" s="58"/>
      <c r="B17" s="55"/>
      <c r="C17" s="55"/>
      <c r="D17" s="59"/>
      <c r="E17" s="58"/>
      <c r="F17" s="55"/>
      <c r="G17" s="55"/>
      <c r="H17" s="56"/>
    </row>
    <row r="18" spans="1:8" ht="18" customHeight="1" thickBot="1">
      <c r="A18" s="58"/>
      <c r="B18" s="55"/>
      <c r="C18" s="55"/>
      <c r="D18" s="59"/>
      <c r="E18" s="58"/>
      <c r="F18" s="55"/>
      <c r="G18" s="55"/>
      <c r="H18" s="56"/>
    </row>
    <row r="19" spans="1:8" ht="18" customHeight="1" thickBot="1">
      <c r="A19" s="61" t="s">
        <v>77</v>
      </c>
      <c r="B19" s="62">
        <f>SUM(B5:B18)</f>
        <v>70753</v>
      </c>
      <c r="C19" s="62">
        <f>SUM(C5:C18)</f>
        <v>53478</v>
      </c>
      <c r="D19" s="272">
        <f>C19/B19</f>
        <v>0.7558407417353328</v>
      </c>
      <c r="E19" s="61" t="s">
        <v>77</v>
      </c>
      <c r="F19" s="62">
        <f>SUM(F5:F18)</f>
        <v>69201</v>
      </c>
      <c r="G19" s="62">
        <f>SUM(G5:G18)</f>
        <v>53093</v>
      </c>
      <c r="H19" s="273">
        <f>G19/F19</f>
        <v>0.7672287972717158</v>
      </c>
    </row>
    <row r="20" spans="1:8" ht="18" customHeight="1" thickBot="1">
      <c r="A20" s="63" t="s">
        <v>78</v>
      </c>
      <c r="B20" s="64" t="str">
        <f>IF(((F19-B19)&gt;0),F19-B19,"----")</f>
        <v>----</v>
      </c>
      <c r="C20" s="64" t="str">
        <f>IF(((G19-C19)&gt;0),G19-C19,"----")</f>
        <v>----</v>
      </c>
      <c r="D20" s="64">
        <f>IF(((H19-D19)&gt;0),H19-D19,"----")</f>
        <v>0.011388055536383002</v>
      </c>
      <c r="E20" s="63" t="s">
        <v>79</v>
      </c>
      <c r="F20" s="64">
        <f>IF(((B19-F19)&gt;0),B19-F19,"----")</f>
        <v>1552</v>
      </c>
      <c r="G20" s="64">
        <f>IF(((C19-G19)&gt;0),C19-G19,"----")</f>
        <v>385</v>
      </c>
      <c r="H20" s="65" t="str">
        <f>IF(((D19-H19)&gt;0),D19-H19,"----")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4/a.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85" zoomScaleNormal="85" zoomScalePageLayoutView="0" workbookViewId="0" topLeftCell="A1">
      <selection activeCell="G13" sqref="G13"/>
    </sheetView>
  </sheetViews>
  <sheetFormatPr defaultColWidth="9.00390625" defaultRowHeight="12.75"/>
  <cols>
    <col min="1" max="1" width="28.875" style="4" customWidth="1"/>
    <col min="2" max="4" width="12.875" style="2" customWidth="1"/>
    <col min="5" max="5" width="28.50390625" style="2" customWidth="1"/>
    <col min="6" max="8" width="12.875" style="2" customWidth="1"/>
    <col min="9" max="16384" width="9.375" style="2" customWidth="1"/>
  </cols>
  <sheetData>
    <row r="1" spans="1:8" ht="47.25" customHeight="1">
      <c r="A1" s="11" t="s">
        <v>80</v>
      </c>
      <c r="B1" s="10"/>
      <c r="C1" s="10"/>
      <c r="D1" s="10"/>
      <c r="E1" s="10"/>
      <c r="F1" s="10"/>
      <c r="G1" s="10"/>
      <c r="H1" s="10"/>
    </row>
    <row r="2" ht="14.25" thickBot="1">
      <c r="H2" s="21" t="s">
        <v>69</v>
      </c>
    </row>
    <row r="3" spans="1:8" ht="24" customHeight="1" thickBot="1">
      <c r="A3" s="50" t="s">
        <v>52</v>
      </c>
      <c r="B3" s="51"/>
      <c r="C3" s="51"/>
      <c r="D3" s="51"/>
      <c r="E3" s="50" t="s">
        <v>61</v>
      </c>
      <c r="F3" s="51"/>
      <c r="G3" s="51"/>
      <c r="H3" s="52"/>
    </row>
    <row r="4" spans="1:8" s="6" customFormat="1" ht="35.25" customHeight="1" thickBot="1">
      <c r="A4" s="12" t="s">
        <v>70</v>
      </c>
      <c r="B4" s="5" t="s">
        <v>281</v>
      </c>
      <c r="C4" s="216" t="s">
        <v>300</v>
      </c>
      <c r="D4" s="177" t="s">
        <v>169</v>
      </c>
      <c r="E4" s="12" t="s">
        <v>70</v>
      </c>
      <c r="F4" s="5" t="s">
        <v>282</v>
      </c>
      <c r="G4" s="216" t="s">
        <v>300</v>
      </c>
      <c r="H4" s="177" t="s">
        <v>169</v>
      </c>
    </row>
    <row r="5" spans="1:8" ht="29.25" customHeight="1">
      <c r="A5" s="159" t="s">
        <v>94</v>
      </c>
      <c r="B5" s="53"/>
      <c r="C5" s="156"/>
      <c r="D5" s="209"/>
      <c r="E5" s="155" t="s">
        <v>107</v>
      </c>
      <c r="F5" s="53">
        <v>4091</v>
      </c>
      <c r="G5" s="156">
        <v>6326</v>
      </c>
      <c r="H5" s="209">
        <f>G5/F5</f>
        <v>1.5463211928623808</v>
      </c>
    </row>
    <row r="6" spans="1:8" ht="27.75" customHeight="1">
      <c r="A6" s="157" t="s">
        <v>91</v>
      </c>
      <c r="B6" s="55">
        <v>2100</v>
      </c>
      <c r="C6" s="59">
        <v>975</v>
      </c>
      <c r="D6" s="209">
        <v>0.49</v>
      </c>
      <c r="E6" s="157" t="s">
        <v>150</v>
      </c>
      <c r="F6" s="55">
        <v>4826</v>
      </c>
      <c r="G6" s="59">
        <v>79</v>
      </c>
      <c r="H6" s="209">
        <f>G6/F6</f>
        <v>0.016369664318276005</v>
      </c>
    </row>
    <row r="7" spans="1:8" ht="27.75" customHeight="1">
      <c r="A7" s="157" t="s">
        <v>262</v>
      </c>
      <c r="B7" s="55"/>
      <c r="C7" s="59"/>
      <c r="D7" s="209" t="e">
        <f>C7/B7</f>
        <v>#DIV/0!</v>
      </c>
      <c r="E7" s="157" t="s">
        <v>192</v>
      </c>
      <c r="F7" s="55"/>
      <c r="G7" s="59"/>
      <c r="H7" s="209"/>
    </row>
    <row r="8" spans="1:8" ht="21" customHeight="1">
      <c r="A8" s="157" t="s">
        <v>151</v>
      </c>
      <c r="B8" s="55"/>
      <c r="C8" s="59"/>
      <c r="D8" s="209"/>
      <c r="E8" s="157" t="s">
        <v>108</v>
      </c>
      <c r="F8" s="55"/>
      <c r="G8" s="59"/>
      <c r="H8" s="209"/>
    </row>
    <row r="9" spans="1:8" ht="21" customHeight="1">
      <c r="A9" s="157" t="s">
        <v>58</v>
      </c>
      <c r="B9" s="55"/>
      <c r="C9" s="59"/>
      <c r="D9" s="209"/>
      <c r="E9" s="157" t="s">
        <v>81</v>
      </c>
      <c r="F9" s="55"/>
      <c r="G9" s="59"/>
      <c r="H9" s="209" t="e">
        <f>G9/F9</f>
        <v>#DIV/0!</v>
      </c>
    </row>
    <row r="10" spans="1:8" ht="24.75" customHeight="1">
      <c r="A10" s="178" t="s">
        <v>263</v>
      </c>
      <c r="B10" s="55">
        <v>120</v>
      </c>
      <c r="C10" s="59">
        <v>60</v>
      </c>
      <c r="D10" s="209">
        <f>C10/B10</f>
        <v>0.5</v>
      </c>
      <c r="E10" s="157" t="s">
        <v>147</v>
      </c>
      <c r="F10" s="55">
        <v>300</v>
      </c>
      <c r="G10" s="59">
        <v>341</v>
      </c>
      <c r="H10" s="209">
        <f>G10/F10</f>
        <v>1.1366666666666667</v>
      </c>
    </row>
    <row r="11" spans="1:8" ht="27.75" customHeight="1">
      <c r="A11" s="157" t="s">
        <v>152</v>
      </c>
      <c r="B11" s="55"/>
      <c r="C11" s="59"/>
      <c r="D11" s="209"/>
      <c r="E11" s="157" t="s">
        <v>153</v>
      </c>
      <c r="F11" s="55"/>
      <c r="G11" s="59"/>
      <c r="H11" s="209"/>
    </row>
    <row r="12" spans="1:8" ht="27.75" customHeight="1">
      <c r="A12" s="157" t="s">
        <v>191</v>
      </c>
      <c r="B12" s="55">
        <v>3137</v>
      </c>
      <c r="C12" s="59">
        <v>6250</v>
      </c>
      <c r="D12" s="209">
        <f>C12/B12</f>
        <v>1.9923493783869939</v>
      </c>
      <c r="E12" s="58" t="s">
        <v>166</v>
      </c>
      <c r="F12" s="55">
        <v>992</v>
      </c>
      <c r="G12" s="59">
        <v>744</v>
      </c>
      <c r="H12" s="209">
        <f>G12/F12</f>
        <v>0.75</v>
      </c>
    </row>
    <row r="13" spans="1:8" ht="21" customHeight="1">
      <c r="A13" s="157" t="s">
        <v>167</v>
      </c>
      <c r="B13" s="55">
        <v>3000</v>
      </c>
      <c r="C13" s="59"/>
      <c r="D13" s="209"/>
      <c r="E13" s="58" t="s">
        <v>283</v>
      </c>
      <c r="F13" s="55">
        <v>200</v>
      </c>
      <c r="G13" s="59"/>
      <c r="H13" s="218"/>
    </row>
    <row r="14" spans="1:8" ht="21" customHeight="1">
      <c r="A14" s="157" t="s">
        <v>264</v>
      </c>
      <c r="B14" s="55">
        <v>500</v>
      </c>
      <c r="C14" s="59">
        <v>645</v>
      </c>
      <c r="D14" s="209">
        <v>1.29</v>
      </c>
      <c r="E14" s="58"/>
      <c r="F14" s="55"/>
      <c r="G14" s="59"/>
      <c r="H14" s="218"/>
    </row>
    <row r="15" spans="1:8" ht="21" customHeight="1" thickBot="1">
      <c r="A15" s="157" t="s">
        <v>149</v>
      </c>
      <c r="B15" s="55"/>
      <c r="C15" s="59"/>
      <c r="D15" s="209"/>
      <c r="E15" s="58"/>
      <c r="F15" s="55"/>
      <c r="G15" s="59"/>
      <c r="H15" s="218"/>
    </row>
    <row r="16" spans="1:8" ht="24" customHeight="1" thickBot="1">
      <c r="A16" s="61" t="s">
        <v>77</v>
      </c>
      <c r="B16" s="62">
        <f>SUM(B5:B15)</f>
        <v>8857</v>
      </c>
      <c r="C16" s="187">
        <f>SUM(C5:C15)</f>
        <v>7930</v>
      </c>
      <c r="D16" s="274">
        <f>C16/B16</f>
        <v>0.8953370215648639</v>
      </c>
      <c r="E16" s="61" t="s">
        <v>77</v>
      </c>
      <c r="F16" s="62">
        <f>SUM(F5:F15)</f>
        <v>10409</v>
      </c>
      <c r="G16" s="187">
        <f>SUM(G5:G15)</f>
        <v>7490</v>
      </c>
      <c r="H16" s="274">
        <f>G16/F16</f>
        <v>0.7195696032279758</v>
      </c>
    </row>
    <row r="17" spans="1:8" ht="23.25" customHeight="1" thickBot="1">
      <c r="A17" s="63" t="s">
        <v>78</v>
      </c>
      <c r="B17" s="64">
        <f>IF(((F16-B16)&gt;0),F16-B16,"----")</f>
        <v>1552</v>
      </c>
      <c r="C17" s="217" t="str">
        <f>IF(((G16-C16)&gt;0),G16-C16,"----")</f>
        <v>----</v>
      </c>
      <c r="D17" s="219"/>
      <c r="E17" s="63" t="s">
        <v>79</v>
      </c>
      <c r="F17" s="64" t="str">
        <f>IF(((B16-F16)&gt;0),B16-F16,"----")</f>
        <v>----</v>
      </c>
      <c r="G17" s="217">
        <f>IF(((C16-G16)&gt;0),C16-G16,"----")</f>
        <v>440</v>
      </c>
      <c r="H17" s="219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4/b.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7" sqref="F7"/>
    </sheetView>
  </sheetViews>
  <sheetFormatPr defaultColWidth="9.00390625" defaultRowHeight="12.75"/>
  <cols>
    <col min="1" max="1" width="47.125" style="4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15" customWidth="1"/>
    <col min="7" max="8" width="12.875" style="2" customWidth="1"/>
    <col min="9" max="9" width="13.875" style="2" customWidth="1"/>
    <col min="10" max="16384" width="9.375" style="2" customWidth="1"/>
  </cols>
  <sheetData>
    <row r="1" ht="21.75" customHeight="1" thickBot="1">
      <c r="F1" s="22" t="s">
        <v>69</v>
      </c>
    </row>
    <row r="2" spans="1:6" s="6" customFormat="1" ht="44.25" customHeight="1" thickBot="1">
      <c r="A2" s="12" t="s">
        <v>82</v>
      </c>
      <c r="B2" s="5" t="s">
        <v>83</v>
      </c>
      <c r="C2" s="5" t="s">
        <v>84</v>
      </c>
      <c r="D2" s="5" t="s">
        <v>285</v>
      </c>
      <c r="E2" s="5" t="s">
        <v>286</v>
      </c>
      <c r="F2" s="67" t="s">
        <v>301</v>
      </c>
    </row>
    <row r="3" spans="1:6" s="15" customFormat="1" ht="12" customHeight="1" thickBot="1">
      <c r="A3" s="24">
        <v>1</v>
      </c>
      <c r="B3" s="25">
        <v>2</v>
      </c>
      <c r="C3" s="25">
        <v>3</v>
      </c>
      <c r="D3" s="25">
        <v>4</v>
      </c>
      <c r="E3" s="25">
        <v>5</v>
      </c>
      <c r="F3" s="26">
        <v>6</v>
      </c>
    </row>
    <row r="4" spans="1:6" ht="18" customHeight="1">
      <c r="A4" s="68" t="s">
        <v>284</v>
      </c>
      <c r="B4" s="55">
        <v>4826</v>
      </c>
      <c r="C4" s="282">
        <v>2012</v>
      </c>
      <c r="D4" s="55"/>
      <c r="E4" s="55">
        <v>4826</v>
      </c>
      <c r="F4" s="266">
        <v>4826</v>
      </c>
    </row>
    <row r="5" spans="1:6" ht="18" customHeight="1">
      <c r="A5" s="68" t="s">
        <v>307</v>
      </c>
      <c r="B5" s="55"/>
      <c r="C5" s="282">
        <v>2012</v>
      </c>
      <c r="D5" s="55"/>
      <c r="E5" s="55"/>
      <c r="F5" s="266">
        <v>1500</v>
      </c>
    </row>
    <row r="6" spans="1:6" ht="18" customHeight="1">
      <c r="A6" s="68" t="s">
        <v>308</v>
      </c>
      <c r="B6" s="55"/>
      <c r="C6" s="282">
        <v>2012</v>
      </c>
      <c r="D6" s="55"/>
      <c r="E6" s="55"/>
      <c r="F6" s="266">
        <v>79</v>
      </c>
    </row>
    <row r="7" spans="1:6" ht="18" customHeight="1">
      <c r="A7" s="68"/>
      <c r="B7" s="55"/>
      <c r="C7" s="282"/>
      <c r="D7" s="55"/>
      <c r="E7" s="55"/>
      <c r="F7" s="266"/>
    </row>
    <row r="8" spans="1:6" ht="18" customHeight="1">
      <c r="A8" s="68"/>
      <c r="B8" s="55"/>
      <c r="C8" s="282"/>
      <c r="D8" s="55"/>
      <c r="E8" s="55"/>
      <c r="F8" s="266"/>
    </row>
    <row r="9" spans="1:6" ht="18" customHeight="1">
      <c r="A9" s="68"/>
      <c r="B9" s="55"/>
      <c r="C9" s="282"/>
      <c r="D9" s="55"/>
      <c r="E9" s="55"/>
      <c r="F9" s="266"/>
    </row>
    <row r="10" spans="1:6" ht="18" customHeight="1">
      <c r="A10" s="68"/>
      <c r="B10" s="55"/>
      <c r="C10" s="282"/>
      <c r="D10" s="55"/>
      <c r="E10" s="55"/>
      <c r="F10" s="266"/>
    </row>
    <row r="11" spans="1:6" ht="18" customHeight="1">
      <c r="A11" s="68"/>
      <c r="B11" s="55"/>
      <c r="C11" s="282"/>
      <c r="D11" s="55"/>
      <c r="E11" s="55"/>
      <c r="F11" s="266"/>
    </row>
    <row r="12" spans="1:6" ht="18" customHeight="1">
      <c r="A12" s="68"/>
      <c r="B12" s="55"/>
      <c r="C12" s="282"/>
      <c r="D12" s="55"/>
      <c r="E12" s="55"/>
      <c r="F12" s="266"/>
    </row>
    <row r="13" spans="1:6" ht="18" customHeight="1">
      <c r="A13" s="220"/>
      <c r="B13" s="55"/>
      <c r="C13" s="282"/>
      <c r="D13" s="55"/>
      <c r="E13" s="55"/>
      <c r="F13" s="266"/>
    </row>
    <row r="14" spans="1:6" ht="18" customHeight="1">
      <c r="A14" s="68"/>
      <c r="B14" s="55"/>
      <c r="C14" s="282"/>
      <c r="D14" s="55"/>
      <c r="E14" s="55"/>
      <c r="F14" s="266"/>
    </row>
    <row r="15" spans="1:6" ht="18" customHeight="1">
      <c r="A15" s="68"/>
      <c r="B15" s="55"/>
      <c r="C15" s="282"/>
      <c r="D15" s="55"/>
      <c r="E15" s="55"/>
      <c r="F15" s="266"/>
    </row>
    <row r="16" spans="1:6" ht="18" customHeight="1">
      <c r="A16" s="68"/>
      <c r="B16" s="55"/>
      <c r="C16" s="183"/>
      <c r="D16" s="55"/>
      <c r="E16" s="55"/>
      <c r="F16" s="266"/>
    </row>
    <row r="17" spans="1:6" ht="18" customHeight="1">
      <c r="A17" s="68"/>
      <c r="B17" s="55"/>
      <c r="C17" s="183"/>
      <c r="D17" s="55"/>
      <c r="E17" s="55"/>
      <c r="F17" s="266"/>
    </row>
    <row r="18" spans="1:6" ht="18" customHeight="1">
      <c r="A18" s="68"/>
      <c r="B18" s="55"/>
      <c r="C18" s="183"/>
      <c r="D18" s="55"/>
      <c r="E18" s="55"/>
      <c r="F18" s="266"/>
    </row>
    <row r="19" spans="1:6" ht="18" customHeight="1">
      <c r="A19" s="68"/>
      <c r="B19" s="55"/>
      <c r="C19" s="183"/>
      <c r="D19" s="55"/>
      <c r="E19" s="55"/>
      <c r="F19" s="266"/>
    </row>
    <row r="20" spans="1:6" ht="18" customHeight="1">
      <c r="A20" s="68"/>
      <c r="B20" s="55"/>
      <c r="C20" s="183"/>
      <c r="D20" s="55"/>
      <c r="E20" s="55"/>
      <c r="F20" s="266"/>
    </row>
    <row r="21" spans="1:6" ht="18" customHeight="1" thickBot="1">
      <c r="A21" s="69"/>
      <c r="B21" s="60"/>
      <c r="C21" s="264"/>
      <c r="D21" s="60"/>
      <c r="E21" s="60"/>
      <c r="F21" s="267"/>
    </row>
    <row r="22" spans="1:6" s="3" customFormat="1" ht="18" customHeight="1" thickBot="1">
      <c r="A22" s="179" t="s">
        <v>77</v>
      </c>
      <c r="B22" s="160">
        <f>SUM(B4:B21)</f>
        <v>4826</v>
      </c>
      <c r="C22" s="265"/>
      <c r="D22" s="160">
        <f>SUM(D4:D21)</f>
        <v>0</v>
      </c>
      <c r="E22" s="160">
        <f>SUM(E4:E21)</f>
        <v>4826</v>
      </c>
      <c r="F22" s="70">
        <f>SUM(F4:F21)</f>
        <v>6405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előirányzatának és felhasználásának alakulása&amp;R&amp;"Times New Roman CE,Félkövér dőlt"&amp;12 5. számú melléklet&amp;"Times New Roman CE,Normál"&amp;10
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="85" zoomScaleNormal="85" zoomScalePageLayoutView="0" workbookViewId="0" topLeftCell="A1">
      <selection activeCell="D16" sqref="D16"/>
    </sheetView>
  </sheetViews>
  <sheetFormatPr defaultColWidth="9.00390625" defaultRowHeight="12.75"/>
  <cols>
    <col min="1" max="1" width="57.125" style="4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ht="35.25" customHeight="1" thickBot="1">
      <c r="F1" s="23" t="s">
        <v>69</v>
      </c>
    </row>
    <row r="2" spans="1:6" s="6" customFormat="1" ht="48.75" customHeight="1" thickBot="1">
      <c r="A2" s="12" t="s">
        <v>85</v>
      </c>
      <c r="B2" s="5" t="s">
        <v>83</v>
      </c>
      <c r="C2" s="5" t="s">
        <v>84</v>
      </c>
      <c r="D2" s="5" t="s">
        <v>285</v>
      </c>
      <c r="E2" s="5" t="s">
        <v>286</v>
      </c>
      <c r="F2" s="67" t="s">
        <v>301</v>
      </c>
    </row>
    <row r="3" spans="1:6" s="15" customFormat="1" ht="15" customHeight="1" thickBot="1">
      <c r="A3" s="24">
        <v>1</v>
      </c>
      <c r="B3" s="25">
        <v>2</v>
      </c>
      <c r="C3" s="25">
        <v>3</v>
      </c>
      <c r="D3" s="25">
        <v>4</v>
      </c>
      <c r="E3" s="25">
        <v>5</v>
      </c>
      <c r="F3" s="26">
        <v>6</v>
      </c>
    </row>
    <row r="4" spans="1:6" ht="18" customHeight="1">
      <c r="A4" s="68" t="s">
        <v>287</v>
      </c>
      <c r="B4" s="55">
        <v>1270</v>
      </c>
      <c r="C4" s="282">
        <v>2012</v>
      </c>
      <c r="D4" s="55"/>
      <c r="E4" s="55">
        <v>1270</v>
      </c>
      <c r="F4" s="266"/>
    </row>
    <row r="5" spans="1:6" ht="18" customHeight="1">
      <c r="A5" s="68" t="s">
        <v>288</v>
      </c>
      <c r="B5" s="55">
        <v>1297</v>
      </c>
      <c r="C5" s="282">
        <v>2012</v>
      </c>
      <c r="D5" s="55"/>
      <c r="E5" s="55">
        <v>1297</v>
      </c>
      <c r="F5" s="266"/>
    </row>
    <row r="6" spans="1:6" ht="18" customHeight="1">
      <c r="A6" s="68" t="s">
        <v>289</v>
      </c>
      <c r="B6" s="55">
        <v>1524</v>
      </c>
      <c r="C6" s="282">
        <v>2012</v>
      </c>
      <c r="D6" s="55"/>
      <c r="E6" s="55">
        <v>1524</v>
      </c>
      <c r="F6" s="266"/>
    </row>
    <row r="7" spans="1:6" ht="18" customHeight="1">
      <c r="A7" s="68"/>
      <c r="B7" s="55"/>
      <c r="C7" s="282"/>
      <c r="D7" s="55"/>
      <c r="E7" s="55"/>
      <c r="F7" s="266"/>
    </row>
    <row r="8" spans="1:6" ht="18" customHeight="1">
      <c r="A8" s="68"/>
      <c r="B8" s="55"/>
      <c r="C8" s="282"/>
      <c r="D8" s="55"/>
      <c r="E8" s="55"/>
      <c r="F8" s="266"/>
    </row>
    <row r="9" spans="1:6" ht="18" customHeight="1">
      <c r="A9" s="68"/>
      <c r="B9" s="55"/>
      <c r="C9" s="282"/>
      <c r="D9" s="55"/>
      <c r="E9" s="55"/>
      <c r="F9" s="266"/>
    </row>
    <row r="10" spans="1:6" ht="18" customHeight="1">
      <c r="A10" s="68"/>
      <c r="B10" s="55"/>
      <c r="C10" s="183"/>
      <c r="D10" s="55"/>
      <c r="E10" s="55"/>
      <c r="F10" s="266"/>
    </row>
    <row r="11" spans="1:6" ht="18" customHeight="1">
      <c r="A11" s="68"/>
      <c r="B11" s="55"/>
      <c r="C11" s="183"/>
      <c r="D11" s="55"/>
      <c r="E11" s="55"/>
      <c r="F11" s="266"/>
    </row>
    <row r="12" spans="1:6" ht="18" customHeight="1">
      <c r="A12" s="68"/>
      <c r="B12" s="55"/>
      <c r="C12" s="183"/>
      <c r="D12" s="55"/>
      <c r="E12" s="55"/>
      <c r="F12" s="266"/>
    </row>
    <row r="13" spans="1:6" ht="18" customHeight="1">
      <c r="A13" s="68"/>
      <c r="B13" s="55"/>
      <c r="C13" s="183"/>
      <c r="D13" s="55"/>
      <c r="E13" s="55"/>
      <c r="F13" s="266"/>
    </row>
    <row r="14" spans="1:6" ht="18" customHeight="1">
      <c r="A14" s="220"/>
      <c r="B14" s="55"/>
      <c r="C14" s="183"/>
      <c r="D14" s="55"/>
      <c r="E14" s="55"/>
      <c r="F14" s="266"/>
    </row>
    <row r="15" spans="1:6" ht="18" customHeight="1">
      <c r="A15" s="68"/>
      <c r="B15" s="55"/>
      <c r="C15" s="183"/>
      <c r="D15" s="55"/>
      <c r="E15" s="55"/>
      <c r="F15" s="266"/>
    </row>
    <row r="16" spans="1:6" ht="18" customHeight="1">
      <c r="A16" s="68"/>
      <c r="B16" s="55"/>
      <c r="C16" s="183"/>
      <c r="D16" s="55"/>
      <c r="E16" s="55"/>
      <c r="F16" s="266"/>
    </row>
    <row r="17" spans="1:6" ht="18" customHeight="1">
      <c r="A17" s="68"/>
      <c r="B17" s="55"/>
      <c r="C17" s="183"/>
      <c r="D17" s="55"/>
      <c r="E17" s="55"/>
      <c r="F17" s="266"/>
    </row>
    <row r="18" spans="1:6" ht="18" customHeight="1">
      <c r="A18" s="68"/>
      <c r="B18" s="55"/>
      <c r="C18" s="183"/>
      <c r="D18" s="55"/>
      <c r="E18" s="55"/>
      <c r="F18" s="266"/>
    </row>
    <row r="19" spans="1:6" ht="18" customHeight="1">
      <c r="A19" s="68"/>
      <c r="B19" s="55"/>
      <c r="C19" s="183"/>
      <c r="D19" s="55"/>
      <c r="E19" s="55"/>
      <c r="F19" s="266"/>
    </row>
    <row r="20" spans="1:6" ht="18" customHeight="1">
      <c r="A20" s="68"/>
      <c r="B20" s="55"/>
      <c r="C20" s="183"/>
      <c r="D20" s="55"/>
      <c r="E20" s="55"/>
      <c r="F20" s="266"/>
    </row>
    <row r="21" spans="1:6" ht="18" customHeight="1" thickBot="1">
      <c r="A21" s="69"/>
      <c r="B21" s="60"/>
      <c r="C21" s="60"/>
      <c r="D21" s="60"/>
      <c r="E21" s="60"/>
      <c r="F21" s="267"/>
    </row>
    <row r="22" spans="1:6" s="3" customFormat="1" ht="18" customHeight="1" thickBot="1">
      <c r="A22" s="179" t="s">
        <v>77</v>
      </c>
      <c r="B22" s="62">
        <f>SUM(B4:B21)</f>
        <v>4091</v>
      </c>
      <c r="C22" s="265"/>
      <c r="D22" s="62">
        <f>SUM(D4:D21)</f>
        <v>0</v>
      </c>
      <c r="E22" s="62">
        <f>SUM(E4:E21)</f>
        <v>4091</v>
      </c>
      <c r="F22" s="70">
        <f>SUM(F4:F21)</f>
        <v>0</v>
      </c>
    </row>
  </sheetData>
  <sheetProtection/>
  <printOptions horizontalCentered="1"/>
  <pageMargins left="0.8267716535433072" right="0.5511811023622047" top="1.1023622047244095" bottom="0.4724409448818898" header="0.5511811023622047" footer="0.31496062992125984"/>
  <pageSetup horizontalDpi="600" verticalDpi="600" orientation="landscape" paperSize="9" r:id="rId1"/>
  <headerFooter alignWithMargins="0">
    <oddHeader xml:space="preserve">&amp;C&amp;"Times New Roman CE,Félkövér"&amp;14Felújítási kiadások
előirányzatának és felhasználásának alakulása feladatonként &amp;R&amp;"Times New Roman CE,Félkövér dőlt"&amp;12 6.számú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40">
      <selection activeCell="B5" sqref="B5"/>
    </sheetView>
  </sheetViews>
  <sheetFormatPr defaultColWidth="9.00390625" defaultRowHeight="12.75"/>
  <cols>
    <col min="1" max="1" width="47.50390625" style="8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24" customHeight="1" thickBot="1">
      <c r="A1" s="7"/>
      <c r="B1" s="299" t="s">
        <v>69</v>
      </c>
      <c r="C1" s="299"/>
    </row>
    <row r="2" spans="1:3" s="9" customFormat="1" ht="22.5" customHeight="1" thickBot="1">
      <c r="A2" s="13" t="s">
        <v>273</v>
      </c>
      <c r="B2" s="288" t="s">
        <v>238</v>
      </c>
      <c r="C2" s="278" t="s">
        <v>239</v>
      </c>
    </row>
    <row r="3" spans="1:3" s="9" customFormat="1" ht="18" customHeight="1">
      <c r="A3" s="285" t="s">
        <v>240</v>
      </c>
      <c r="B3" s="286">
        <v>150</v>
      </c>
      <c r="C3" s="287">
        <v>190</v>
      </c>
    </row>
    <row r="4" spans="1:3" ht="18" customHeight="1">
      <c r="A4" s="71" t="s">
        <v>216</v>
      </c>
      <c r="B4" s="156">
        <v>645</v>
      </c>
      <c r="C4" s="279">
        <v>343</v>
      </c>
    </row>
    <row r="5" spans="1:3" ht="18" customHeight="1">
      <c r="A5" s="72" t="s">
        <v>217</v>
      </c>
      <c r="B5" s="59">
        <v>72</v>
      </c>
      <c r="C5" s="280">
        <v>76</v>
      </c>
    </row>
    <row r="6" spans="1:3" ht="18" customHeight="1">
      <c r="A6" s="72" t="s">
        <v>218</v>
      </c>
      <c r="B6" s="59"/>
      <c r="C6" s="280"/>
    </row>
    <row r="7" spans="1:3" ht="18" customHeight="1">
      <c r="A7" s="72" t="s">
        <v>219</v>
      </c>
      <c r="B7" s="59"/>
      <c r="C7" s="280">
        <v>494</v>
      </c>
    </row>
    <row r="8" spans="1:3" ht="18" customHeight="1">
      <c r="A8" s="72" t="s">
        <v>275</v>
      </c>
      <c r="B8" s="59">
        <v>22</v>
      </c>
      <c r="C8" s="280">
        <v>709</v>
      </c>
    </row>
    <row r="9" spans="1:3" ht="18" customHeight="1">
      <c r="A9" s="72" t="s">
        <v>220</v>
      </c>
      <c r="B9" s="59">
        <v>26</v>
      </c>
      <c r="C9" s="280">
        <v>563</v>
      </c>
    </row>
    <row r="10" spans="1:3" ht="18" customHeight="1">
      <c r="A10" s="72" t="s">
        <v>242</v>
      </c>
      <c r="B10" s="59">
        <v>1</v>
      </c>
      <c r="C10" s="280">
        <v>7001</v>
      </c>
    </row>
    <row r="11" spans="1:3" ht="18" customHeight="1">
      <c r="A11" s="72" t="s">
        <v>290</v>
      </c>
      <c r="B11" s="59">
        <v>1004</v>
      </c>
      <c r="C11" s="280">
        <v>7352</v>
      </c>
    </row>
    <row r="12" spans="1:3" ht="18" customHeight="1">
      <c r="A12" s="72" t="s">
        <v>221</v>
      </c>
      <c r="B12" s="59"/>
      <c r="C12" s="280"/>
    </row>
    <row r="13" spans="1:3" ht="18" customHeight="1">
      <c r="A13" s="72" t="s">
        <v>222</v>
      </c>
      <c r="B13" s="59"/>
      <c r="C13" s="280">
        <v>1052</v>
      </c>
    </row>
    <row r="14" spans="1:3" ht="18" customHeight="1">
      <c r="A14" s="72" t="s">
        <v>303</v>
      </c>
      <c r="B14" s="59">
        <v>160</v>
      </c>
      <c r="C14" s="280">
        <v>7754</v>
      </c>
    </row>
    <row r="15" spans="1:3" ht="18" customHeight="1">
      <c r="A15" s="72" t="s">
        <v>291</v>
      </c>
      <c r="B15" s="59">
        <v>251</v>
      </c>
      <c r="C15" s="280">
        <v>6624</v>
      </c>
    </row>
    <row r="16" spans="1:3" ht="18" customHeight="1">
      <c r="A16" s="72" t="s">
        <v>223</v>
      </c>
      <c r="B16" s="59">
        <v>52480</v>
      </c>
      <c r="C16" s="280">
        <v>55</v>
      </c>
    </row>
    <row r="17" spans="1:3" ht="18" customHeight="1">
      <c r="A17" s="72" t="s">
        <v>224</v>
      </c>
      <c r="B17" s="59">
        <v>46</v>
      </c>
      <c r="C17" s="280">
        <v>165</v>
      </c>
    </row>
    <row r="18" spans="1:3" ht="18" customHeight="1">
      <c r="A18" s="72" t="s">
        <v>246</v>
      </c>
      <c r="B18" s="59"/>
      <c r="C18" s="280">
        <v>698</v>
      </c>
    </row>
    <row r="19" spans="1:3" ht="18" customHeight="1">
      <c r="A19" s="73" t="s">
        <v>225</v>
      </c>
      <c r="B19" s="59"/>
      <c r="C19" s="280"/>
    </row>
    <row r="20" spans="1:3" ht="18" customHeight="1">
      <c r="A20" s="73" t="s">
        <v>292</v>
      </c>
      <c r="B20" s="59"/>
      <c r="C20" s="280">
        <v>4401</v>
      </c>
    </row>
    <row r="21" spans="1:3" ht="18" customHeight="1">
      <c r="A21" s="73" t="s">
        <v>276</v>
      </c>
      <c r="B21" s="59"/>
      <c r="C21" s="280">
        <v>334</v>
      </c>
    </row>
    <row r="22" spans="1:3" ht="18" customHeight="1">
      <c r="A22" s="73" t="s">
        <v>293</v>
      </c>
      <c r="B22" s="59"/>
      <c r="C22" s="280">
        <v>365</v>
      </c>
    </row>
    <row r="23" spans="1:3" ht="18" customHeight="1">
      <c r="A23" s="73" t="s">
        <v>226</v>
      </c>
      <c r="B23" s="59"/>
      <c r="C23" s="280">
        <v>1529</v>
      </c>
    </row>
    <row r="24" spans="1:3" ht="18" customHeight="1">
      <c r="A24" s="73" t="s">
        <v>251</v>
      </c>
      <c r="B24" s="59"/>
      <c r="C24" s="280">
        <v>1308</v>
      </c>
    </row>
    <row r="25" spans="1:3" ht="18" customHeight="1">
      <c r="A25" s="73" t="s">
        <v>252</v>
      </c>
      <c r="B25" s="59"/>
      <c r="C25" s="280">
        <v>153</v>
      </c>
    </row>
    <row r="26" spans="1:3" ht="18" customHeight="1">
      <c r="A26" s="73" t="s">
        <v>227</v>
      </c>
      <c r="B26" s="59">
        <v>75</v>
      </c>
      <c r="C26" s="280">
        <v>142</v>
      </c>
    </row>
    <row r="27" spans="1:3" ht="18" customHeight="1">
      <c r="A27" s="72" t="s">
        <v>213</v>
      </c>
      <c r="B27" s="59">
        <v>50</v>
      </c>
      <c r="C27" s="280">
        <v>109</v>
      </c>
    </row>
    <row r="28" spans="1:3" ht="18" customHeight="1">
      <c r="A28" s="72" t="s">
        <v>228</v>
      </c>
      <c r="B28" s="59"/>
      <c r="C28" s="280">
        <v>30</v>
      </c>
    </row>
    <row r="29" spans="1:3" ht="18" customHeight="1">
      <c r="A29" s="72" t="s">
        <v>277</v>
      </c>
      <c r="B29" s="59"/>
      <c r="C29" s="280">
        <v>30</v>
      </c>
    </row>
    <row r="30" spans="1:3" ht="18" customHeight="1">
      <c r="A30" s="72" t="s">
        <v>257</v>
      </c>
      <c r="B30" s="59">
        <v>81</v>
      </c>
      <c r="C30" s="280"/>
    </row>
    <row r="31" spans="1:3" ht="18" customHeight="1">
      <c r="A31" s="72" t="s">
        <v>258</v>
      </c>
      <c r="B31" s="59"/>
      <c r="C31" s="280">
        <v>106</v>
      </c>
    </row>
    <row r="32" spans="1:3" ht="18" customHeight="1">
      <c r="A32" s="72" t="s">
        <v>193</v>
      </c>
      <c r="B32" s="59">
        <v>380</v>
      </c>
      <c r="C32" s="280">
        <v>699</v>
      </c>
    </row>
    <row r="33" spans="1:3" ht="18" customHeight="1">
      <c r="A33" s="72" t="s">
        <v>243</v>
      </c>
      <c r="B33" s="59"/>
      <c r="C33" s="280">
        <v>300</v>
      </c>
    </row>
    <row r="34" spans="1:3" ht="18" customHeight="1">
      <c r="A34" s="72" t="s">
        <v>296</v>
      </c>
      <c r="B34" s="59">
        <v>48</v>
      </c>
      <c r="C34" s="280">
        <v>96</v>
      </c>
    </row>
    <row r="35" spans="1:3" ht="18" customHeight="1">
      <c r="A35" s="72" t="s">
        <v>229</v>
      </c>
      <c r="B35" s="59"/>
      <c r="C35" s="280"/>
    </row>
    <row r="36" spans="1:3" ht="18" customHeight="1">
      <c r="A36" s="72" t="s">
        <v>230</v>
      </c>
      <c r="B36" s="59"/>
      <c r="C36" s="280">
        <v>520</v>
      </c>
    </row>
    <row r="37" spans="1:3" ht="18" customHeight="1">
      <c r="A37" s="72" t="s">
        <v>231</v>
      </c>
      <c r="B37" s="59"/>
      <c r="C37" s="280">
        <v>1639</v>
      </c>
    </row>
    <row r="38" spans="1:3" ht="18" customHeight="1">
      <c r="A38" s="74" t="s">
        <v>253</v>
      </c>
      <c r="B38" s="59">
        <v>37</v>
      </c>
      <c r="C38" s="280">
        <v>40</v>
      </c>
    </row>
    <row r="39" spans="1:3" ht="18" customHeight="1">
      <c r="A39" s="74" t="s">
        <v>294</v>
      </c>
      <c r="B39" s="59">
        <v>1958</v>
      </c>
      <c r="C39" s="280">
        <v>2458</v>
      </c>
    </row>
    <row r="40" spans="1:3" ht="18" customHeight="1">
      <c r="A40" s="74" t="s">
        <v>232</v>
      </c>
      <c r="B40" s="158">
        <v>433</v>
      </c>
      <c r="C40" s="280">
        <v>310</v>
      </c>
    </row>
    <row r="41" spans="1:3" ht="18" customHeight="1">
      <c r="A41" s="74" t="s">
        <v>233</v>
      </c>
      <c r="B41" s="158">
        <v>370</v>
      </c>
      <c r="C41" s="280">
        <v>557</v>
      </c>
    </row>
    <row r="42" spans="1:3" ht="18" customHeight="1">
      <c r="A42" s="74" t="s">
        <v>234</v>
      </c>
      <c r="B42" s="158"/>
      <c r="C42" s="280"/>
    </row>
    <row r="43" spans="1:3" ht="18" customHeight="1">
      <c r="A43" s="74" t="s">
        <v>235</v>
      </c>
      <c r="B43" s="158">
        <v>1110</v>
      </c>
      <c r="C43" s="280">
        <v>3403</v>
      </c>
    </row>
    <row r="44" spans="1:3" ht="18" customHeight="1">
      <c r="A44" s="74" t="s">
        <v>236</v>
      </c>
      <c r="B44" s="158"/>
      <c r="C44" s="280">
        <v>328</v>
      </c>
    </row>
    <row r="45" spans="1:3" ht="18" customHeight="1">
      <c r="A45" s="74" t="s">
        <v>295</v>
      </c>
      <c r="B45" s="158">
        <v>60</v>
      </c>
      <c r="C45" s="280">
        <v>55</v>
      </c>
    </row>
    <row r="46" spans="1:3" ht="18" customHeight="1">
      <c r="A46" s="74" t="s">
        <v>241</v>
      </c>
      <c r="B46" s="158"/>
      <c r="C46" s="280">
        <v>6</v>
      </c>
    </row>
    <row r="47" spans="1:3" ht="18" customHeight="1">
      <c r="A47" s="74" t="s">
        <v>244</v>
      </c>
      <c r="B47" s="158">
        <v>5048</v>
      </c>
      <c r="C47" s="280">
        <v>5900</v>
      </c>
    </row>
    <row r="48" spans="1:3" ht="18" customHeight="1">
      <c r="A48" s="74" t="s">
        <v>254</v>
      </c>
      <c r="B48" s="158"/>
      <c r="C48" s="280">
        <v>386</v>
      </c>
    </row>
    <row r="49" spans="1:3" ht="18" customHeight="1">
      <c r="A49" s="74" t="s">
        <v>245</v>
      </c>
      <c r="B49" s="158"/>
      <c r="C49" s="280">
        <v>100</v>
      </c>
    </row>
    <row r="50" spans="1:3" ht="18" customHeight="1">
      <c r="A50" s="74" t="s">
        <v>255</v>
      </c>
      <c r="B50" s="158"/>
      <c r="C50" s="280">
        <v>101</v>
      </c>
    </row>
    <row r="51" spans="1:3" ht="18" customHeight="1">
      <c r="A51" s="74" t="s">
        <v>278</v>
      </c>
      <c r="B51" s="158"/>
      <c r="C51" s="280">
        <v>744</v>
      </c>
    </row>
    <row r="52" spans="1:3" ht="18" customHeight="1">
      <c r="A52" s="74" t="s">
        <v>256</v>
      </c>
      <c r="B52" s="158"/>
      <c r="C52" s="280"/>
    </row>
    <row r="53" spans="1:3" ht="18" customHeight="1">
      <c r="A53" s="74" t="s">
        <v>302</v>
      </c>
      <c r="B53" s="158">
        <v>688</v>
      </c>
      <c r="C53" s="280">
        <v>1359</v>
      </c>
    </row>
    <row r="54" spans="1:3" ht="18" customHeight="1" thickBot="1">
      <c r="A54" s="74"/>
      <c r="B54" s="158"/>
      <c r="C54" s="280"/>
    </row>
    <row r="55" spans="1:3" ht="18" customHeight="1" thickBot="1">
      <c r="A55" s="75" t="s">
        <v>77</v>
      </c>
      <c r="B55" s="187">
        <f>SUM(B3:B54)</f>
        <v>65195</v>
      </c>
      <c r="C55" s="187">
        <f>SUM(C3:C54)</f>
        <v>60584</v>
      </c>
    </row>
    <row r="56" ht="19.5" customHeight="1"/>
    <row r="57" ht="21.75" customHeight="1"/>
    <row r="58" ht="21" customHeight="1">
      <c r="A58" s="1"/>
    </row>
    <row r="59" ht="19.5" customHeight="1">
      <c r="A59" s="1"/>
    </row>
    <row r="60" ht="21" customHeight="1">
      <c r="A60" s="1"/>
    </row>
    <row r="61" ht="20.25" customHeight="1">
      <c r="A61" s="1"/>
    </row>
    <row r="62" ht="21" customHeight="1">
      <c r="A62" s="1"/>
    </row>
    <row r="63" ht="19.5" customHeight="1">
      <c r="A63" s="1"/>
    </row>
    <row r="64" ht="22.5" customHeight="1">
      <c r="A64" s="1"/>
    </row>
    <row r="65" ht="18.75" customHeight="1">
      <c r="A65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 Fácánkert Község Önkormányzata bevételeinek,               7. sz. melléklet
kiadásainak 2012. I. félévi teljesítése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0">
      <selection activeCell="E30" sqref="E30"/>
    </sheetView>
  </sheetViews>
  <sheetFormatPr defaultColWidth="9.00390625" defaultRowHeight="12.75"/>
  <cols>
    <col min="1" max="1" width="6.50390625" style="33" customWidth="1"/>
    <col min="2" max="2" width="51.125" style="33" customWidth="1"/>
    <col min="3" max="5" width="16.00390625" style="32" customWidth="1"/>
    <col min="6" max="6" width="11.625" style="32" customWidth="1"/>
    <col min="7" max="16384" width="9.375" style="32" customWidth="1"/>
  </cols>
  <sheetData>
    <row r="1" spans="1:5" s="28" customFormat="1" ht="29.25" customHeight="1">
      <c r="A1" s="27"/>
      <c r="B1" s="34" t="s">
        <v>265</v>
      </c>
      <c r="C1" s="35"/>
      <c r="D1" s="35"/>
      <c r="E1" s="35"/>
    </row>
    <row r="2" spans="1:5" s="31" customFormat="1" ht="32.25" customHeight="1">
      <c r="A2" s="36" t="s">
        <v>127</v>
      </c>
      <c r="B2" s="37"/>
      <c r="C2" s="36"/>
      <c r="D2" s="36"/>
      <c r="E2" s="36"/>
    </row>
    <row r="3" spans="1:5" s="31" customFormat="1" ht="35.25" customHeight="1">
      <c r="A3" s="29"/>
      <c r="B3" s="37" t="s">
        <v>298</v>
      </c>
      <c r="C3" s="30"/>
      <c r="D3" s="29"/>
      <c r="E3" s="29"/>
    </row>
    <row r="4" spans="3:5" ht="13.5" customHeight="1" thickBot="1">
      <c r="C4" s="33"/>
      <c r="D4" s="300" t="s">
        <v>51</v>
      </c>
      <c r="E4" s="300"/>
    </row>
    <row r="5" spans="1:6" s="38" customFormat="1" ht="28.5" customHeight="1">
      <c r="A5" s="305" t="s">
        <v>87</v>
      </c>
      <c r="B5" s="307" t="s">
        <v>70</v>
      </c>
      <c r="C5" s="78" t="s">
        <v>125</v>
      </c>
      <c r="D5" s="78" t="s">
        <v>126</v>
      </c>
      <c r="E5" s="309" t="s">
        <v>121</v>
      </c>
      <c r="F5" s="303" t="s">
        <v>169</v>
      </c>
    </row>
    <row r="6" spans="1:6" s="38" customFormat="1" ht="13.5" thickBot="1">
      <c r="A6" s="306"/>
      <c r="B6" s="308"/>
      <c r="C6" s="301" t="s">
        <v>124</v>
      </c>
      <c r="D6" s="302"/>
      <c r="E6" s="310"/>
      <c r="F6" s="304"/>
    </row>
    <row r="7" spans="1:6" s="39" customFormat="1" ht="15" customHeight="1" thickBot="1">
      <c r="A7" s="43">
        <v>1</v>
      </c>
      <c r="B7" s="85" t="s">
        <v>72</v>
      </c>
      <c r="C7" s="106">
        <v>14052</v>
      </c>
      <c r="D7" s="106">
        <v>14376</v>
      </c>
      <c r="E7" s="107">
        <v>10961</v>
      </c>
      <c r="F7" s="230">
        <f>E7/D7</f>
        <v>0.762451307735114</v>
      </c>
    </row>
    <row r="8" spans="1:6" s="39" customFormat="1" ht="15" customHeight="1" thickBot="1">
      <c r="A8" s="44">
        <v>2</v>
      </c>
      <c r="B8" s="86" t="s">
        <v>73</v>
      </c>
      <c r="C8" s="108">
        <v>3593</v>
      </c>
      <c r="D8" s="108">
        <v>3658</v>
      </c>
      <c r="E8" s="109">
        <v>2423</v>
      </c>
      <c r="F8" s="230">
        <f aca="true" t="shared" si="0" ref="F8:F37">E8/D8</f>
        <v>0.6623838162930563</v>
      </c>
    </row>
    <row r="9" spans="1:6" s="39" customFormat="1" ht="15" customHeight="1" thickBot="1">
      <c r="A9" s="44">
        <v>3</v>
      </c>
      <c r="B9" s="86" t="s">
        <v>132</v>
      </c>
      <c r="C9" s="108">
        <v>23781</v>
      </c>
      <c r="D9" s="108">
        <v>23781</v>
      </c>
      <c r="E9" s="109">
        <v>16229</v>
      </c>
      <c r="F9" s="230">
        <f t="shared" si="0"/>
        <v>0.6824355577982423</v>
      </c>
    </row>
    <row r="10" spans="1:6" s="39" customFormat="1" ht="15" customHeight="1" thickBot="1">
      <c r="A10" s="44">
        <v>4</v>
      </c>
      <c r="B10" s="86" t="s">
        <v>195</v>
      </c>
      <c r="C10" s="108">
        <v>18529</v>
      </c>
      <c r="D10" s="108">
        <v>18529</v>
      </c>
      <c r="E10" s="109">
        <v>14022</v>
      </c>
      <c r="F10" s="230">
        <f t="shared" si="0"/>
        <v>0.7567596740245022</v>
      </c>
    </row>
    <row r="11" spans="1:6" s="39" customFormat="1" ht="15" customHeight="1" thickBot="1">
      <c r="A11" s="44">
        <v>5</v>
      </c>
      <c r="B11" s="86" t="s">
        <v>194</v>
      </c>
      <c r="C11" s="108">
        <v>8846</v>
      </c>
      <c r="D11" s="108">
        <v>8957</v>
      </c>
      <c r="E11" s="109">
        <v>8239</v>
      </c>
      <c r="F11" s="230">
        <f t="shared" si="0"/>
        <v>0.919839231885676</v>
      </c>
    </row>
    <row r="12" spans="1:6" s="39" customFormat="1" ht="15" customHeight="1" thickBot="1">
      <c r="A12" s="44">
        <v>6</v>
      </c>
      <c r="B12" s="86" t="s">
        <v>107</v>
      </c>
      <c r="C12" s="108">
        <v>4091</v>
      </c>
      <c r="D12" s="108">
        <v>4091</v>
      </c>
      <c r="E12" s="109">
        <v>6326</v>
      </c>
      <c r="F12" s="230">
        <f t="shared" si="0"/>
        <v>1.5463211928623808</v>
      </c>
    </row>
    <row r="13" spans="1:6" s="39" customFormat="1" ht="15" customHeight="1" thickBot="1">
      <c r="A13" s="45">
        <v>7</v>
      </c>
      <c r="B13" s="87" t="s">
        <v>128</v>
      </c>
      <c r="C13" s="110">
        <v>4826</v>
      </c>
      <c r="D13" s="110">
        <v>4826</v>
      </c>
      <c r="E13" s="111">
        <v>79</v>
      </c>
      <c r="F13" s="230">
        <f t="shared" si="0"/>
        <v>0.016369664318276005</v>
      </c>
    </row>
    <row r="14" spans="1:6" s="40" customFormat="1" ht="18" customHeight="1" thickBot="1">
      <c r="A14" s="46">
        <v>8</v>
      </c>
      <c r="B14" s="88" t="s">
        <v>157</v>
      </c>
      <c r="C14" s="81">
        <f>SUM(C7:C13)</f>
        <v>77718</v>
      </c>
      <c r="D14" s="81">
        <f>SUM(D7:D13)</f>
        <v>78218</v>
      </c>
      <c r="E14" s="82">
        <f>SUM(E7:E13)</f>
        <v>58279</v>
      </c>
      <c r="F14" s="268">
        <f t="shared" si="0"/>
        <v>0.7450842517067683</v>
      </c>
    </row>
    <row r="15" spans="1:6" s="40" customFormat="1" ht="18" customHeight="1" thickBot="1">
      <c r="A15" s="47">
        <v>9</v>
      </c>
      <c r="B15" s="89" t="s">
        <v>99</v>
      </c>
      <c r="C15" s="188">
        <v>1192</v>
      </c>
      <c r="D15" s="188">
        <v>1192</v>
      </c>
      <c r="E15" s="189">
        <v>944</v>
      </c>
      <c r="F15" s="230">
        <f t="shared" si="0"/>
        <v>0.7919463087248322</v>
      </c>
    </row>
    <row r="16" spans="1:6" s="40" customFormat="1" ht="18" customHeight="1" thickBot="1">
      <c r="A16" s="48">
        <v>10</v>
      </c>
      <c r="B16" s="90" t="s">
        <v>92</v>
      </c>
      <c r="C16" s="190"/>
      <c r="D16" s="190"/>
      <c r="E16" s="191"/>
      <c r="F16" s="230"/>
    </row>
    <row r="17" spans="1:6" s="40" customFormat="1" ht="18" customHeight="1" thickBot="1">
      <c r="A17" s="46">
        <v>11</v>
      </c>
      <c r="B17" s="88" t="s">
        <v>133</v>
      </c>
      <c r="C17" s="81">
        <f>C15+C16</f>
        <v>1192</v>
      </c>
      <c r="D17" s="81">
        <f>D15+D16</f>
        <v>1192</v>
      </c>
      <c r="E17" s="82">
        <f>E15+E16</f>
        <v>944</v>
      </c>
      <c r="F17" s="268">
        <f t="shared" si="0"/>
        <v>0.7919463087248322</v>
      </c>
    </row>
    <row r="18" spans="1:6" s="40" customFormat="1" ht="18" customHeight="1" thickBot="1">
      <c r="A18" s="46">
        <v>12</v>
      </c>
      <c r="B18" s="88" t="s">
        <v>134</v>
      </c>
      <c r="C18" s="81">
        <f>C14+C17</f>
        <v>78910</v>
      </c>
      <c r="D18" s="81">
        <f>D14+D17</f>
        <v>79410</v>
      </c>
      <c r="E18" s="82">
        <f>E14+E17</f>
        <v>59223</v>
      </c>
      <c r="F18" s="268">
        <f t="shared" si="0"/>
        <v>0.7457876841707594</v>
      </c>
    </row>
    <row r="19" spans="1:6" s="39" customFormat="1" ht="15" customHeight="1" thickBot="1">
      <c r="A19" s="49">
        <v>13</v>
      </c>
      <c r="B19" s="91" t="s">
        <v>129</v>
      </c>
      <c r="C19" s="83">
        <v>200</v>
      </c>
      <c r="D19" s="83">
        <v>200</v>
      </c>
      <c r="E19" s="84"/>
      <c r="F19" s="230">
        <f t="shared" si="0"/>
        <v>0</v>
      </c>
    </row>
    <row r="20" spans="1:6" s="39" customFormat="1" ht="15" customHeight="1" thickBot="1">
      <c r="A20" s="44">
        <v>14</v>
      </c>
      <c r="B20" s="86" t="s">
        <v>136</v>
      </c>
      <c r="C20" s="184"/>
      <c r="D20" s="184"/>
      <c r="E20" s="79">
        <v>1360</v>
      </c>
      <c r="F20" s="230"/>
    </row>
    <row r="21" spans="1:6" s="41" customFormat="1" ht="19.5" customHeight="1" thickBot="1">
      <c r="A21" s="93">
        <v>15</v>
      </c>
      <c r="B21" s="94" t="s">
        <v>135</v>
      </c>
      <c r="C21" s="95">
        <f>C18+C19+C20</f>
        <v>79110</v>
      </c>
      <c r="D21" s="95">
        <f>D18+D19+D20</f>
        <v>79610</v>
      </c>
      <c r="E21" s="96">
        <f>E18+E19+E20</f>
        <v>60583</v>
      </c>
      <c r="F21" s="268">
        <f t="shared" si="0"/>
        <v>0.7609973621404346</v>
      </c>
    </row>
    <row r="22" spans="1:6" s="39" customFormat="1" ht="15" customHeight="1" thickBot="1">
      <c r="A22" s="44">
        <v>16</v>
      </c>
      <c r="B22" s="86" t="s">
        <v>53</v>
      </c>
      <c r="C22" s="76">
        <v>1416</v>
      </c>
      <c r="D22" s="76">
        <v>1416</v>
      </c>
      <c r="E22" s="79">
        <v>1663</v>
      </c>
      <c r="F22" s="230">
        <f t="shared" si="0"/>
        <v>1.1744350282485876</v>
      </c>
    </row>
    <row r="23" spans="1:6" s="39" customFormat="1" ht="15" customHeight="1" thickBot="1">
      <c r="A23" s="44">
        <v>17</v>
      </c>
      <c r="B23" s="86" t="s">
        <v>158</v>
      </c>
      <c r="C23" s="76">
        <v>50428</v>
      </c>
      <c r="D23" s="76">
        <v>47428</v>
      </c>
      <c r="E23" s="79">
        <v>34289</v>
      </c>
      <c r="F23" s="230">
        <f t="shared" si="0"/>
        <v>0.7229695538500464</v>
      </c>
    </row>
    <row r="24" spans="1:6" s="39" customFormat="1" ht="15" customHeight="1" thickBot="1">
      <c r="A24" s="44">
        <v>18</v>
      </c>
      <c r="B24" s="92" t="s">
        <v>131</v>
      </c>
      <c r="C24" s="76">
        <v>2100</v>
      </c>
      <c r="D24" s="76">
        <v>2100</v>
      </c>
      <c r="E24" s="79">
        <v>975</v>
      </c>
      <c r="F24" s="230">
        <f t="shared" si="0"/>
        <v>0.4642857142857143</v>
      </c>
    </row>
    <row r="25" spans="1:6" s="39" customFormat="1" ht="15" customHeight="1" thickBot="1">
      <c r="A25" s="44">
        <v>19</v>
      </c>
      <c r="B25" s="186" t="s">
        <v>137</v>
      </c>
      <c r="C25" s="76">
        <v>2100</v>
      </c>
      <c r="D25" s="76">
        <v>2100</v>
      </c>
      <c r="E25" s="79">
        <v>975</v>
      </c>
      <c r="F25" s="230">
        <f t="shared" si="0"/>
        <v>0.4642857142857143</v>
      </c>
    </row>
    <row r="26" spans="1:6" s="39" customFormat="1" ht="15" customHeight="1" thickBot="1">
      <c r="A26" s="44">
        <v>20</v>
      </c>
      <c r="B26" s="86" t="s">
        <v>159</v>
      </c>
      <c r="C26" s="76">
        <v>24981</v>
      </c>
      <c r="D26" s="76">
        <v>25481</v>
      </c>
      <c r="E26" s="79">
        <v>27399</v>
      </c>
      <c r="F26" s="230">
        <f t="shared" si="0"/>
        <v>1.0752717711235822</v>
      </c>
    </row>
    <row r="27" spans="1:6" s="39" customFormat="1" ht="15" customHeight="1" thickBot="1">
      <c r="A27" s="45">
        <v>21</v>
      </c>
      <c r="B27" s="161" t="s">
        <v>138</v>
      </c>
      <c r="C27" s="77"/>
      <c r="D27" s="77"/>
      <c r="E27" s="80"/>
      <c r="F27" s="230" t="e">
        <f t="shared" si="0"/>
        <v>#DIV/0!</v>
      </c>
    </row>
    <row r="28" spans="1:6" s="39" customFormat="1" ht="15" customHeight="1" thickBot="1">
      <c r="A28" s="46">
        <v>22</v>
      </c>
      <c r="B28" s="88" t="s">
        <v>160</v>
      </c>
      <c r="C28" s="112">
        <f>C22+C23+C24+C26</f>
        <v>78925</v>
      </c>
      <c r="D28" s="112">
        <f>D22+D23+D24+D26</f>
        <v>76425</v>
      </c>
      <c r="E28" s="113">
        <f>E22+E23+E24+E26</f>
        <v>64326</v>
      </c>
      <c r="F28" s="268">
        <f t="shared" si="0"/>
        <v>0.8416879293424926</v>
      </c>
    </row>
    <row r="29" spans="1:6" s="39" customFormat="1" ht="15" customHeight="1" thickBot="1">
      <c r="A29" s="49">
        <v>23</v>
      </c>
      <c r="B29" s="91" t="s">
        <v>89</v>
      </c>
      <c r="C29" s="83">
        <v>185</v>
      </c>
      <c r="D29" s="83">
        <v>3185</v>
      </c>
      <c r="E29" s="84">
        <v>185</v>
      </c>
      <c r="F29" s="230">
        <f t="shared" si="0"/>
        <v>0.058084772370486655</v>
      </c>
    </row>
    <row r="30" spans="1:6" s="39" customFormat="1" ht="15" customHeight="1" thickBot="1">
      <c r="A30" s="45">
        <v>24</v>
      </c>
      <c r="B30" s="87" t="s">
        <v>90</v>
      </c>
      <c r="C30" s="77"/>
      <c r="D30" s="77"/>
      <c r="E30" s="80"/>
      <c r="F30" s="230"/>
    </row>
    <row r="31" spans="1:6" s="39" customFormat="1" ht="15" customHeight="1" thickBot="1">
      <c r="A31" s="97">
        <v>25</v>
      </c>
      <c r="B31" s="98" t="s">
        <v>139</v>
      </c>
      <c r="C31" s="114">
        <f>C29+C30</f>
        <v>185</v>
      </c>
      <c r="D31" s="114">
        <f>D29+D30</f>
        <v>3185</v>
      </c>
      <c r="E31" s="115">
        <f>E29+E30</f>
        <v>185</v>
      </c>
      <c r="F31" s="268">
        <f t="shared" si="0"/>
        <v>0.058084772370486655</v>
      </c>
    </row>
    <row r="32" spans="1:6" s="40" customFormat="1" ht="18" customHeight="1" thickBot="1">
      <c r="A32" s="99">
        <v>26</v>
      </c>
      <c r="B32" s="100" t="s">
        <v>140</v>
      </c>
      <c r="C32" s="116">
        <f>C28+C31</f>
        <v>79110</v>
      </c>
      <c r="D32" s="116">
        <f>D28+D31</f>
        <v>79610</v>
      </c>
      <c r="E32" s="117">
        <f>E28+E31</f>
        <v>64511</v>
      </c>
      <c r="F32" s="268">
        <f t="shared" si="0"/>
        <v>0.8103378972490893</v>
      </c>
    </row>
    <row r="33" spans="1:6" s="39" customFormat="1" ht="15" customHeight="1" thickBot="1">
      <c r="A33" s="49">
        <v>27</v>
      </c>
      <c r="B33" s="91" t="s">
        <v>60</v>
      </c>
      <c r="C33" s="83"/>
      <c r="D33" s="83"/>
      <c r="E33" s="84"/>
      <c r="F33" s="230"/>
    </row>
    <row r="34" spans="1:6" s="39" customFormat="1" ht="15" customHeight="1" thickBot="1">
      <c r="A34" s="45">
        <v>28</v>
      </c>
      <c r="B34" s="87" t="s">
        <v>156</v>
      </c>
      <c r="C34" s="184"/>
      <c r="D34" s="184"/>
      <c r="E34" s="80">
        <v>-3103</v>
      </c>
      <c r="F34" s="230"/>
    </row>
    <row r="35" spans="1:6" s="39" customFormat="1" ht="15" customHeight="1" thickBot="1">
      <c r="A35" s="101">
        <v>29</v>
      </c>
      <c r="B35" s="102" t="s">
        <v>141</v>
      </c>
      <c r="C35" s="118">
        <f>C32+C33+C34</f>
        <v>79110</v>
      </c>
      <c r="D35" s="118">
        <f>D32+D33+D34</f>
        <v>79610</v>
      </c>
      <c r="E35" s="162">
        <f>E32+E33+E34</f>
        <v>61408</v>
      </c>
      <c r="F35" s="268">
        <f t="shared" si="0"/>
        <v>0.7713603818615752</v>
      </c>
    </row>
    <row r="36" spans="1:6" s="39" customFormat="1" ht="27.75" customHeight="1" thickBot="1">
      <c r="A36" s="46">
        <v>30</v>
      </c>
      <c r="B36" s="103" t="s">
        <v>143</v>
      </c>
      <c r="C36" s="112">
        <f>C28+C33-C14-C19</f>
        <v>1007</v>
      </c>
      <c r="D36" s="112">
        <f>D28+D33-D14-D19</f>
        <v>-1993</v>
      </c>
      <c r="E36" s="112">
        <f>E28+E33-E14-E19</f>
        <v>6047</v>
      </c>
      <c r="F36" s="268">
        <f t="shared" si="0"/>
        <v>-3.03411941796287</v>
      </c>
    </row>
    <row r="37" spans="1:6" s="39" customFormat="1" ht="15" customHeight="1" thickBot="1">
      <c r="A37" s="104">
        <v>31</v>
      </c>
      <c r="B37" s="105" t="s">
        <v>142</v>
      </c>
      <c r="C37" s="119">
        <f>C31-C17</f>
        <v>-1007</v>
      </c>
      <c r="D37" s="119">
        <f>D31-D17</f>
        <v>1993</v>
      </c>
      <c r="E37" s="119">
        <f>E31-E17</f>
        <v>-759</v>
      </c>
      <c r="F37" s="268">
        <f t="shared" si="0"/>
        <v>-0.3808329152032112</v>
      </c>
    </row>
    <row r="38" spans="1:6" s="39" customFormat="1" ht="15" customHeight="1" thickBot="1">
      <c r="A38" s="104">
        <v>32</v>
      </c>
      <c r="B38" s="105" t="s">
        <v>155</v>
      </c>
      <c r="C38" s="185"/>
      <c r="D38" s="185"/>
      <c r="E38" s="163">
        <f>E34-E20</f>
        <v>-4463</v>
      </c>
      <c r="F38" s="268"/>
    </row>
    <row r="39" ht="15.75">
      <c r="B39" s="42"/>
    </row>
  </sheetData>
  <sheetProtection/>
  <mergeCells count="6">
    <mergeCell ref="D4:E4"/>
    <mergeCell ref="C6:D6"/>
    <mergeCell ref="F5:F6"/>
    <mergeCell ref="A5:A6"/>
    <mergeCell ref="B5:B6"/>
    <mergeCell ref="E5:E6"/>
  </mergeCells>
  <printOptions horizontalCentered="1"/>
  <pageMargins left="0.79" right="0.7" top="1.53" bottom="1.3779527559055118" header="0.96" footer="0.3937007874015748"/>
  <pageSetup fitToHeight="1" fitToWidth="1" horizontalDpi="300" verticalDpi="300" orientation="portrait" paperSize="9" scale="82" r:id="rId1"/>
  <headerFooter alignWithMargins="0">
    <oddHeader>&amp;R&amp;"Times New Roman CE,Félkövér dőlt"&amp;12 8.számú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7">
      <selection activeCell="A15" sqref="A15"/>
    </sheetView>
  </sheetViews>
  <sheetFormatPr defaultColWidth="9.00390625" defaultRowHeight="12.75"/>
  <cols>
    <col min="1" max="1" width="48.375" style="8" bestFit="1" customWidth="1"/>
    <col min="2" max="2" width="11.875" style="1" customWidth="1"/>
    <col min="3" max="3" width="10.50390625" style="1" customWidth="1"/>
    <col min="4" max="4" width="10.625" style="1" customWidth="1"/>
    <col min="5" max="16384" width="9.375" style="1" customWidth="1"/>
  </cols>
  <sheetData>
    <row r="1" spans="1:4" s="2" customFormat="1" ht="24" customHeight="1" thickBot="1">
      <c r="A1" s="7"/>
      <c r="B1" s="311" t="s">
        <v>69</v>
      </c>
      <c r="C1" s="311"/>
      <c r="D1" s="311"/>
    </row>
    <row r="2" spans="1:4" s="9" customFormat="1" ht="26.25" thickBot="1">
      <c r="A2" s="13" t="s">
        <v>86</v>
      </c>
      <c r="B2" s="237" t="s">
        <v>173</v>
      </c>
      <c r="C2" s="237" t="s">
        <v>121</v>
      </c>
      <c r="D2" s="14" t="s">
        <v>169</v>
      </c>
    </row>
    <row r="3" spans="1:4" ht="18" customHeight="1">
      <c r="A3" s="231" t="s">
        <v>165</v>
      </c>
      <c r="B3" s="156"/>
      <c r="C3" s="234"/>
      <c r="D3" s="235"/>
    </row>
    <row r="4" spans="1:4" ht="18" customHeight="1">
      <c r="A4" s="72"/>
      <c r="B4" s="283"/>
      <c r="C4" s="284"/>
      <c r="D4" s="269" t="e">
        <f>C4/B4</f>
        <v>#DIV/0!</v>
      </c>
    </row>
    <row r="5" spans="1:4" ht="18" customHeight="1">
      <c r="A5" s="72" t="s">
        <v>249</v>
      </c>
      <c r="B5" s="283"/>
      <c r="C5" s="284"/>
      <c r="D5" s="269" t="e">
        <f>C5/B5</f>
        <v>#DIV/0!</v>
      </c>
    </row>
    <row r="6" spans="1:4" ht="18" customHeight="1">
      <c r="A6" s="72" t="s">
        <v>266</v>
      </c>
      <c r="B6" s="283">
        <v>8829</v>
      </c>
      <c r="C6" s="284">
        <v>6624</v>
      </c>
      <c r="D6" s="269">
        <f aca="true" t="shared" si="0" ref="D6:D30">C6/B6</f>
        <v>0.7502548419979612</v>
      </c>
    </row>
    <row r="7" spans="1:4" ht="18" customHeight="1">
      <c r="A7" s="72" t="s">
        <v>267</v>
      </c>
      <c r="B7" s="283"/>
      <c r="C7" s="284"/>
      <c r="D7" s="269" t="e">
        <f t="shared" si="0"/>
        <v>#DIV/0!</v>
      </c>
    </row>
    <row r="8" spans="1:4" ht="18" customHeight="1">
      <c r="A8" s="72" t="s">
        <v>268</v>
      </c>
      <c r="B8" s="283">
        <v>6100</v>
      </c>
      <c r="C8" s="284">
        <v>4072</v>
      </c>
      <c r="D8" s="269">
        <f t="shared" si="0"/>
        <v>0.6675409836065573</v>
      </c>
    </row>
    <row r="9" spans="1:4" ht="18" customHeight="1">
      <c r="A9" s="72" t="s">
        <v>297</v>
      </c>
      <c r="B9" s="283">
        <v>900</v>
      </c>
      <c r="C9" s="284"/>
      <c r="D9" s="269">
        <f t="shared" si="0"/>
        <v>0</v>
      </c>
    </row>
    <row r="10" spans="1:4" ht="18" customHeight="1">
      <c r="A10" s="72" t="s">
        <v>269</v>
      </c>
      <c r="B10" s="283">
        <v>700</v>
      </c>
      <c r="C10" s="284">
        <v>698</v>
      </c>
      <c r="D10" s="269">
        <f t="shared" si="0"/>
        <v>0.9971428571428571</v>
      </c>
    </row>
    <row r="11" spans="1:4" ht="18" customHeight="1">
      <c r="A11" s="72" t="s">
        <v>270</v>
      </c>
      <c r="B11" s="283">
        <v>200</v>
      </c>
      <c r="C11" s="284">
        <v>96</v>
      </c>
      <c r="D11" s="269">
        <f t="shared" si="0"/>
        <v>0.48</v>
      </c>
    </row>
    <row r="12" spans="1:4" ht="18" customHeight="1">
      <c r="A12" s="72" t="s">
        <v>271</v>
      </c>
      <c r="B12" s="283">
        <v>300</v>
      </c>
      <c r="C12" s="284"/>
      <c r="D12" s="269">
        <f t="shared" si="0"/>
        <v>0</v>
      </c>
    </row>
    <row r="13" spans="1:4" ht="18" customHeight="1">
      <c r="A13" s="72" t="s">
        <v>174</v>
      </c>
      <c r="B13" s="283">
        <v>100</v>
      </c>
      <c r="C13" s="284">
        <v>100</v>
      </c>
      <c r="D13" s="269">
        <f t="shared" si="0"/>
        <v>1</v>
      </c>
    </row>
    <row r="14" spans="1:4" ht="18" customHeight="1">
      <c r="A14" s="72" t="s">
        <v>306</v>
      </c>
      <c r="B14" s="283"/>
      <c r="C14" s="284">
        <v>21</v>
      </c>
      <c r="D14" s="269" t="e">
        <f t="shared" si="0"/>
        <v>#DIV/0!</v>
      </c>
    </row>
    <row r="15" spans="1:4" ht="18" customHeight="1">
      <c r="A15" s="72"/>
      <c r="B15" s="283"/>
      <c r="C15" s="284"/>
      <c r="D15" s="269"/>
    </row>
    <row r="16" spans="1:4" ht="18" customHeight="1">
      <c r="A16" s="232" t="s">
        <v>175</v>
      </c>
      <c r="B16" s="283"/>
      <c r="C16" s="284"/>
      <c r="D16" s="269"/>
    </row>
    <row r="17" spans="1:4" ht="18" customHeight="1">
      <c r="A17" s="73" t="s">
        <v>176</v>
      </c>
      <c r="B17" s="283">
        <v>600</v>
      </c>
      <c r="C17" s="284">
        <v>520</v>
      </c>
      <c r="D17" s="269">
        <f t="shared" si="0"/>
        <v>0.8666666666666667</v>
      </c>
    </row>
    <row r="18" spans="1:4" ht="18" customHeight="1">
      <c r="A18" s="73" t="s">
        <v>304</v>
      </c>
      <c r="B18" s="283"/>
      <c r="C18" s="284">
        <v>1500</v>
      </c>
      <c r="D18" s="269" t="e">
        <f t="shared" si="0"/>
        <v>#DIV/0!</v>
      </c>
    </row>
    <row r="19" spans="1:4" ht="18" customHeight="1">
      <c r="A19" s="73" t="s">
        <v>272</v>
      </c>
      <c r="B19" s="283">
        <v>400</v>
      </c>
      <c r="C19" s="284">
        <v>252</v>
      </c>
      <c r="D19" s="269">
        <f t="shared" si="0"/>
        <v>0.63</v>
      </c>
    </row>
    <row r="20" spans="1:4" ht="18" customHeight="1">
      <c r="A20" s="73" t="s">
        <v>305</v>
      </c>
      <c r="B20" s="59"/>
      <c r="C20" s="236">
        <v>139</v>
      </c>
      <c r="D20" s="269"/>
    </row>
    <row r="21" spans="1:4" ht="18" customHeight="1">
      <c r="A21" s="73"/>
      <c r="B21" s="59"/>
      <c r="C21" s="236"/>
      <c r="D21" s="269"/>
    </row>
    <row r="22" spans="1:4" ht="18" customHeight="1">
      <c r="A22" s="73"/>
      <c r="B22" s="59"/>
      <c r="C22" s="236"/>
      <c r="D22" s="269"/>
    </row>
    <row r="23" spans="1:4" ht="18" customHeight="1">
      <c r="A23" s="73"/>
      <c r="B23" s="59"/>
      <c r="C23" s="236"/>
      <c r="D23" s="269"/>
    </row>
    <row r="24" spans="1:4" ht="18" customHeight="1">
      <c r="A24" s="73"/>
      <c r="B24" s="59"/>
      <c r="C24" s="236"/>
      <c r="D24" s="269"/>
    </row>
    <row r="25" spans="1:4" ht="18" customHeight="1">
      <c r="A25" s="73"/>
      <c r="B25" s="59"/>
      <c r="C25" s="236"/>
      <c r="D25" s="269"/>
    </row>
    <row r="26" spans="1:4" ht="18" customHeight="1">
      <c r="A26" s="72"/>
      <c r="B26" s="59"/>
      <c r="C26" s="236"/>
      <c r="D26" s="269"/>
    </row>
    <row r="27" spans="1:4" ht="18" customHeight="1">
      <c r="A27" s="72"/>
      <c r="B27" s="59"/>
      <c r="C27" s="236"/>
      <c r="D27" s="269"/>
    </row>
    <row r="28" spans="1:4" ht="18" customHeight="1">
      <c r="A28" s="74"/>
      <c r="B28" s="59"/>
      <c r="C28" s="236"/>
      <c r="D28" s="269"/>
    </row>
    <row r="29" spans="1:4" ht="18" customHeight="1" thickBot="1">
      <c r="A29" s="233"/>
      <c r="B29" s="158"/>
      <c r="C29" s="236"/>
      <c r="D29" s="270"/>
    </row>
    <row r="30" spans="1:4" ht="18" customHeight="1" thickBot="1">
      <c r="A30" s="75" t="s">
        <v>77</v>
      </c>
      <c r="B30" s="187">
        <f>SUM(B3:B29)</f>
        <v>18129</v>
      </c>
      <c r="C30" s="187">
        <f>SUM(C3:C29)</f>
        <v>14022</v>
      </c>
      <c r="D30" s="271">
        <f t="shared" si="0"/>
        <v>0.7734568922720503</v>
      </c>
    </row>
  </sheetData>
  <sheetProtection/>
  <mergeCells count="1">
    <mergeCell ref="B1:D1"/>
  </mergeCells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Fácánkert Község Önkormányzata által
 átadott pénzeszközök, támogatásértékű kiadások&amp;R&amp;"Times New Roman CE,Félkövér dőlt"9.számú melléklet&amp;"Times New Roman CE,Dőlt"&amp;12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MS-USER</cp:lastModifiedBy>
  <cp:lastPrinted>2012-11-20T09:50:58Z</cp:lastPrinted>
  <dcterms:created xsi:type="dcterms:W3CDTF">1999-10-30T10:30:45Z</dcterms:created>
  <dcterms:modified xsi:type="dcterms:W3CDTF">2012-11-23T14:41:17Z</dcterms:modified>
  <cp:category/>
  <cp:version/>
  <cp:contentType/>
  <cp:contentStatus/>
</cp:coreProperties>
</file>