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1700" windowHeight="6540" tabRatio="601" firstSheet="2" activeTab="10"/>
  </bookViews>
  <sheets>
    <sheet name="1. sz. mell." sheetId="86" r:id="rId1"/>
    <sheet name="2. sz. mell." sheetId="1" r:id="rId2"/>
    <sheet name="3.1. sz. mell" sheetId="56" r:id="rId3"/>
    <sheet name="3.2.sz. mell" sheetId="76" r:id="rId4"/>
    <sheet name="4.a.sz.mell" sheetId="66" r:id="rId5"/>
    <sheet name="4.b.sz.mell " sheetId="67" r:id="rId6"/>
    <sheet name="5.sz.mell" sheetId="82" r:id="rId7"/>
    <sheet name="6.sz.mell" sheetId="83" r:id="rId8"/>
    <sheet name="7.sz.mell" sheetId="91" r:id="rId9"/>
    <sheet name="8.sz.mell" sheetId="50" r:id="rId10"/>
    <sheet name="9. sz. mell" sheetId="80" r:id="rId11"/>
    <sheet name="10. sz. mell " sheetId="89" r:id="rId12"/>
    <sheet name="Munka1" sheetId="92" r:id="rId13"/>
  </sheets>
  <definedNames>
    <definedName name="_xlnm.Print_Titles" localSheetId="2">'3.1. sz. mell'!$1:$7</definedName>
  </definedNames>
  <calcPr calcId="145621" fullCalcOnLoad="1"/>
</workbook>
</file>

<file path=xl/calcChain.xml><?xml version="1.0" encoding="utf-8"?>
<calcChain xmlns="http://schemas.openxmlformats.org/spreadsheetml/2006/main">
  <c r="G39" i="56"/>
  <c r="H14" i="66"/>
  <c r="C55" i="91"/>
  <c r="B55"/>
  <c r="D5" i="80"/>
  <c r="H15" i="66"/>
  <c r="F65" i="1"/>
  <c r="D66"/>
  <c r="F27"/>
  <c r="D44" i="56"/>
  <c r="G46"/>
  <c r="G74"/>
  <c r="G34"/>
  <c r="G33"/>
  <c r="G65"/>
  <c r="E66"/>
  <c r="F66"/>
  <c r="G66"/>
  <c r="D66"/>
  <c r="H6" i="67"/>
  <c r="F74" i="1"/>
  <c r="F35"/>
  <c r="F33"/>
  <c r="F26"/>
  <c r="G42" i="56"/>
  <c r="G18" i="76"/>
  <c r="C30" i="80"/>
  <c r="B30"/>
  <c r="D9"/>
  <c r="C12" i="89"/>
  <c r="B12"/>
  <c r="D10" i="67"/>
  <c r="F19" i="66"/>
  <c r="B19"/>
  <c r="D10"/>
  <c r="D9"/>
  <c r="E72" i="56"/>
  <c r="F72"/>
  <c r="G72"/>
  <c r="D72"/>
  <c r="E36"/>
  <c r="F36"/>
  <c r="D36"/>
  <c r="F24"/>
  <c r="E24"/>
  <c r="D24"/>
  <c r="E28" i="1"/>
  <c r="D28"/>
  <c r="C72"/>
  <c r="C28"/>
  <c r="F16" i="67"/>
  <c r="B16"/>
  <c r="B17"/>
  <c r="D6" i="80"/>
  <c r="D7"/>
  <c r="D8"/>
  <c r="D10"/>
  <c r="D11"/>
  <c r="D12"/>
  <c r="D13"/>
  <c r="D14"/>
  <c r="D17"/>
  <c r="D18"/>
  <c r="D19"/>
  <c r="D4"/>
  <c r="E14" i="50"/>
  <c r="E28"/>
  <c r="E32"/>
  <c r="E17"/>
  <c r="D17"/>
  <c r="F17"/>
  <c r="C14"/>
  <c r="D14"/>
  <c r="D18"/>
  <c r="D28"/>
  <c r="F8"/>
  <c r="F9"/>
  <c r="F10"/>
  <c r="F11"/>
  <c r="F12"/>
  <c r="F13"/>
  <c r="F15"/>
  <c r="F19"/>
  <c r="F22"/>
  <c r="F23"/>
  <c r="F24"/>
  <c r="F25"/>
  <c r="F26"/>
  <c r="F27"/>
  <c r="F29"/>
  <c r="D31"/>
  <c r="D37"/>
  <c r="E38"/>
  <c r="F7"/>
  <c r="G64" i="56"/>
  <c r="F62" i="1"/>
  <c r="B22" i="83"/>
  <c r="D22"/>
  <c r="E22"/>
  <c r="F22"/>
  <c r="B22" i="82"/>
  <c r="D22"/>
  <c r="E22"/>
  <c r="F22"/>
  <c r="D7" i="67"/>
  <c r="G31" i="76"/>
  <c r="G41" i="56"/>
  <c r="G30"/>
  <c r="G22"/>
  <c r="G12"/>
  <c r="G13"/>
  <c r="G14"/>
  <c r="F70" i="1"/>
  <c r="F16"/>
  <c r="F24"/>
  <c r="H9" i="67"/>
  <c r="H10"/>
  <c r="H12"/>
  <c r="H5"/>
  <c r="D12"/>
  <c r="H6" i="66"/>
  <c r="H7"/>
  <c r="H8"/>
  <c r="H9"/>
  <c r="H10"/>
  <c r="H12"/>
  <c r="H13"/>
  <c r="H5"/>
  <c r="D6"/>
  <c r="D7"/>
  <c r="D8"/>
  <c r="D5"/>
  <c r="F27" i="76"/>
  <c r="E27"/>
  <c r="E40"/>
  <c r="G40"/>
  <c r="G30"/>
  <c r="F20"/>
  <c r="E20"/>
  <c r="F35"/>
  <c r="F40"/>
  <c r="E35"/>
  <c r="F9"/>
  <c r="F17"/>
  <c r="F24"/>
  <c r="G24"/>
  <c r="E17"/>
  <c r="E9"/>
  <c r="E24"/>
  <c r="F54" i="56"/>
  <c r="E54"/>
  <c r="G56"/>
  <c r="G57"/>
  <c r="G58"/>
  <c r="G59"/>
  <c r="G60"/>
  <c r="F62"/>
  <c r="E62"/>
  <c r="G63"/>
  <c r="G67"/>
  <c r="G68"/>
  <c r="G70"/>
  <c r="G73"/>
  <c r="G76"/>
  <c r="G55"/>
  <c r="F9"/>
  <c r="F15"/>
  <c r="G15"/>
  <c r="F20"/>
  <c r="F44"/>
  <c r="G44"/>
  <c r="F48"/>
  <c r="E44"/>
  <c r="E9"/>
  <c r="E15"/>
  <c r="E20"/>
  <c r="E51"/>
  <c r="G36"/>
  <c r="E48"/>
  <c r="G10"/>
  <c r="G11"/>
  <c r="G17"/>
  <c r="G18"/>
  <c r="G19"/>
  <c r="G23"/>
  <c r="G25"/>
  <c r="G37"/>
  <c r="G38"/>
  <c r="G40"/>
  <c r="G45"/>
  <c r="E72" i="1"/>
  <c r="D72"/>
  <c r="F72"/>
  <c r="F61"/>
  <c r="F56"/>
  <c r="F57"/>
  <c r="F58"/>
  <c r="E52"/>
  <c r="E60"/>
  <c r="F60"/>
  <c r="D52"/>
  <c r="D60"/>
  <c r="E66"/>
  <c r="F66"/>
  <c r="F73"/>
  <c r="F55"/>
  <c r="F54"/>
  <c r="F53"/>
  <c r="E8"/>
  <c r="E6"/>
  <c r="D8"/>
  <c r="D6"/>
  <c r="F10"/>
  <c r="F11"/>
  <c r="F12"/>
  <c r="D13"/>
  <c r="E13"/>
  <c r="F15"/>
  <c r="D17"/>
  <c r="E17"/>
  <c r="F18"/>
  <c r="F29"/>
  <c r="F30"/>
  <c r="F31"/>
  <c r="F32"/>
  <c r="D36"/>
  <c r="E36"/>
  <c r="F36"/>
  <c r="F37"/>
  <c r="F7"/>
  <c r="C8"/>
  <c r="C6"/>
  <c r="C13"/>
  <c r="C17"/>
  <c r="C36"/>
  <c r="C52"/>
  <c r="C60"/>
  <c r="C66"/>
  <c r="C76"/>
  <c r="D54" i="56"/>
  <c r="D77"/>
  <c r="D62"/>
  <c r="D9"/>
  <c r="D15"/>
  <c r="D20"/>
  <c r="D48"/>
  <c r="D51"/>
  <c r="D27" i="76"/>
  <c r="D40"/>
  <c r="D35"/>
  <c r="D9"/>
  <c r="D17"/>
  <c r="D24"/>
  <c r="D20"/>
  <c r="C19" i="66"/>
  <c r="D19"/>
  <c r="G19"/>
  <c r="H19"/>
  <c r="C16" i="67"/>
  <c r="D16"/>
  <c r="G16"/>
  <c r="H16"/>
  <c r="C17" i="50"/>
  <c r="E31"/>
  <c r="E37"/>
  <c r="F37"/>
  <c r="C28"/>
  <c r="C36"/>
  <c r="C31"/>
  <c r="C37"/>
  <c r="D30" i="80"/>
  <c r="F17" i="67"/>
  <c r="E77" i="56"/>
  <c r="F28" i="1"/>
  <c r="G24" i="56"/>
  <c r="G20"/>
  <c r="F77"/>
  <c r="G77"/>
  <c r="E18" i="50"/>
  <c r="E21"/>
  <c r="F14"/>
  <c r="B20" i="66"/>
  <c r="D32" i="50"/>
  <c r="C32"/>
  <c r="C35"/>
  <c r="F28"/>
  <c r="C18"/>
  <c r="C21"/>
  <c r="F20" i="66"/>
  <c r="G17" i="67"/>
  <c r="F17" i="1"/>
  <c r="D76"/>
  <c r="F52"/>
  <c r="D35" i="50"/>
  <c r="E76" i="1"/>
  <c r="F76"/>
  <c r="D36" i="50"/>
  <c r="G9" i="56"/>
  <c r="G17" i="76"/>
  <c r="F8" i="1"/>
  <c r="E36" i="50"/>
  <c r="F36"/>
  <c r="G62" i="56"/>
  <c r="G54"/>
  <c r="F51"/>
  <c r="G51"/>
  <c r="F13" i="1"/>
  <c r="F31" i="50"/>
  <c r="G27" i="76"/>
  <c r="C17" i="67"/>
  <c r="C20" i="66"/>
  <c r="G20"/>
  <c r="D39" i="1"/>
  <c r="D44"/>
  <c r="C39"/>
  <c r="C44"/>
  <c r="F18" i="50"/>
  <c r="D21"/>
  <c r="F21"/>
  <c r="D20" i="66"/>
  <c r="H20"/>
  <c r="E39" i="1"/>
  <c r="F6"/>
  <c r="E35" i="50"/>
  <c r="F35"/>
  <c r="F32"/>
  <c r="E44" i="1"/>
  <c r="F44"/>
  <c r="F39"/>
</calcChain>
</file>

<file path=xl/sharedStrings.xml><?xml version="1.0" encoding="utf-8"?>
<sst xmlns="http://schemas.openxmlformats.org/spreadsheetml/2006/main" count="547" uniqueCount="366">
  <si>
    <t>Sor-szám</t>
  </si>
  <si>
    <t>Bevételi jogcím</t>
  </si>
  <si>
    <t>1.</t>
  </si>
  <si>
    <t>I. Önkormányzat működési bevételei</t>
  </si>
  <si>
    <t>2.</t>
  </si>
  <si>
    <t>I/1. Intézményi működési bevételek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</si>
  <si>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</si>
  <si>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</si>
  <si>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</si>
  <si>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</si>
  <si>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</si>
  <si>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</si>
  <si>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</si>
  <si>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</si>
  <si>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</si>
  <si>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</si>
  <si>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</si>
  <si>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</si>
  <si>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</si>
  <si>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</si>
  <si>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</si>
  <si>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</si>
  <si>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</si>
  <si>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</si>
  <si>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</si>
  <si>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</si>
  <si>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</si>
  <si>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</si>
  <si>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</si>
  <si>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</si>
  <si>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</si>
  <si>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II. Felhalmozási és tőkejellegű bevételek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</si>
  <si>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</si>
  <si>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</si>
  <si>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</si>
  <si>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</si>
  <si>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</si>
  <si>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</si>
  <si>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</si>
  <si>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</si>
  <si>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</si>
  <si>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FOLYÓ BEVÉTELEK ÖSSZESEN:</t>
  </si>
  <si>
    <t>BEVÉTELEK ÖSSZESEN:</t>
  </si>
  <si>
    <t>K I A D Á S O K</t>
  </si>
  <si>
    <t>I. Folyó (működési) kiadások</t>
  </si>
  <si>
    <t>Személyi  juttatások</t>
  </si>
  <si>
    <t>Munkaadókat terhelő járulékok</t>
  </si>
  <si>
    <t>Dologi  kiadások</t>
  </si>
  <si>
    <t>Ellátottak pénzbeli juttatása</t>
  </si>
  <si>
    <t>Tartalékok</t>
  </si>
  <si>
    <t>II. Felhalmozási és tőke jellegű kiadások</t>
  </si>
  <si>
    <t>Cím neve, száma</t>
  </si>
  <si>
    <t>01</t>
  </si>
  <si>
    <t>Alcím neve, száma</t>
  </si>
  <si>
    <t xml:space="preserve">  ………...…………        </t>
  </si>
  <si>
    <t>--------</t>
  </si>
  <si>
    <t>Ezer forintban !</t>
  </si>
  <si>
    <t>Kiemelt előirány-zat</t>
  </si>
  <si>
    <t>száma</t>
  </si>
  <si>
    <t>Bevételek</t>
  </si>
  <si>
    <t>Intézményi működési bevételek</t>
  </si>
  <si>
    <t>Alaptevékenység bevételei</t>
  </si>
  <si>
    <t>Alaptevékenység egyéb bevételei</t>
  </si>
  <si>
    <t>Kamatbevételek</t>
  </si>
  <si>
    <t>Átengedett központi adók</t>
  </si>
  <si>
    <t>Bírságok, egyéb bevételek</t>
  </si>
  <si>
    <t>Felhalmozási és tőkejellegű bevételek</t>
  </si>
  <si>
    <t>Tárgyi eszközök, immateriális javak érték.</t>
  </si>
  <si>
    <t>Egyéb felhalmozási bevételek</t>
  </si>
  <si>
    <t>Normatív állami hozzájárulás</t>
  </si>
  <si>
    <t>Központosított előirányzat</t>
  </si>
  <si>
    <t>Működésképtelen önkormányzatok tám.</t>
  </si>
  <si>
    <t>Normatív kötött felhasználású támogatás</t>
  </si>
  <si>
    <t>Területi kiegyenlítést szolg. fejl. célú tám.</t>
  </si>
  <si>
    <t>Egyéb központi támogatás</t>
  </si>
  <si>
    <t>EU támogatás</t>
  </si>
  <si>
    <t>Pénzforgalom nélküli bevételek</t>
  </si>
  <si>
    <t>Kiadások</t>
  </si>
  <si>
    <t>Működési kiadások</t>
  </si>
  <si>
    <t>Személyi jellegű juttatások</t>
  </si>
  <si>
    <t>Dologi jellegű kiadások</t>
  </si>
  <si>
    <t>Társadalom és szociálpolitikai juttatások</t>
  </si>
  <si>
    <t>Felhalmozási célú kiadások</t>
  </si>
  <si>
    <t>Felújítások kiadásai</t>
  </si>
  <si>
    <t>Egyéb fejlesztési célú kiadások</t>
  </si>
  <si>
    <t>Általános tartalék</t>
  </si>
  <si>
    <t xml:space="preserve">KIADÁSOK ÖSSZESEN: </t>
  </si>
  <si>
    <t>Létszámkeret /átlagos állományi létszám/ (fő)</t>
  </si>
  <si>
    <t>Intézmények egyéb sajátos bevételei</t>
  </si>
  <si>
    <t>Önkormányzati támogatás</t>
  </si>
  <si>
    <t>Szociális gondoskodás</t>
  </si>
  <si>
    <t>I. Működési célú (folyó) bevételek, működési célú (folyó) kiadások mérlege
(Önkormányzati szinten)</t>
  </si>
  <si>
    <t xml:space="preserve"> Ezer forintban !</t>
  </si>
  <si>
    <t>Megnevezés</t>
  </si>
  <si>
    <t>Int. működési bevételek</t>
  </si>
  <si>
    <t>Személyi juttatások</t>
  </si>
  <si>
    <t>Munkaadókat terhelő járulék</t>
  </si>
  <si>
    <t>Dologi kiadások</t>
  </si>
  <si>
    <t>Társ. és szociálpol. juttatások</t>
  </si>
  <si>
    <t>Tartalék</t>
  </si>
  <si>
    <t>ÖSSZESEN:</t>
  </si>
  <si>
    <t>Hiány:</t>
  </si>
  <si>
    <t>Többlet:</t>
  </si>
  <si>
    <t>II. Tőkejellegű bevételek és kiadások mérlege
(Önkormányzati szinten)</t>
  </si>
  <si>
    <t>Felhalmozási célú tartalék</t>
  </si>
  <si>
    <t>Beruházás  megnevezése</t>
  </si>
  <si>
    <t>Teljes költség</t>
  </si>
  <si>
    <t>Kivitelezés kezdési és befejezési éve</t>
  </si>
  <si>
    <t>Felújítás  megnevezése</t>
  </si>
  <si>
    <t>KIADÁSI JOGCÍMEK</t>
  </si>
  <si>
    <t>Sor-
szám</t>
  </si>
  <si>
    <t>Felhalmozási célú pénzeszközátadás</t>
  </si>
  <si>
    <t>Hitelek, kölcsönök bevételei</t>
  </si>
  <si>
    <t>Értékpapírok bevételei</t>
  </si>
  <si>
    <t>Önkormányzatok sajátos felhalmozási és tőkebevételei</t>
  </si>
  <si>
    <t>Értékpapírok kiadásai</t>
  </si>
  <si>
    <t xml:space="preserve"> KIADÁSOK ÖSSZESEN:</t>
  </si>
  <si>
    <t>Tárgyi eszközök, immateriális javak értékesítése</t>
  </si>
  <si>
    <t>Pénzügyi befektetések bevételei</t>
  </si>
  <si>
    <t>Finanszírozási bevételek</t>
  </si>
  <si>
    <t>Illetékek</t>
  </si>
  <si>
    <t>Előző évi pénzmaradvány igénybevétele</t>
  </si>
  <si>
    <t>Finanszírozási kiadások</t>
  </si>
  <si>
    <t>Hitelek, kölcsönök kiadásai</t>
  </si>
  <si>
    <t>Normatív támogatások</t>
  </si>
  <si>
    <t>Központosított előirányzatok</t>
  </si>
  <si>
    <t xml:space="preserve">Kiegészítő támogatás </t>
  </si>
  <si>
    <t>Működésképtelen önkormányzatok támogatása</t>
  </si>
  <si>
    <t>Előző évi várható pénzmaradvány igénybev.</t>
  </si>
  <si>
    <t xml:space="preserve">Forráshiány </t>
  </si>
  <si>
    <t>Felújítás</t>
  </si>
  <si>
    <t>Pénzügyi befektetések kiadásai</t>
  </si>
  <si>
    <t>Társadalom- és szociálpolitikai juttatások</t>
  </si>
  <si>
    <t>Egyéb tartalék</t>
  </si>
  <si>
    <t>V. Finanszírozási bevételek</t>
  </si>
  <si>
    <t>Támogatások, kiegészítések</t>
  </si>
  <si>
    <t>Kiegészítő támogatás (egyéb)</t>
  </si>
  <si>
    <t>Egyéb folyó kiadások</t>
  </si>
  <si>
    <t>I/2. Önkormányzat sajátos működési bevételei</t>
  </si>
  <si>
    <t>III. Támogatások, kiegészítések</t>
  </si>
  <si>
    <t>Normatív kötött felhasználású  támogatás</t>
  </si>
  <si>
    <t>Területi kiegyenlítést szolg. fejl. célú támogatás</t>
  </si>
  <si>
    <t>Előző évi vállalkozási eredmény igénybev.</t>
  </si>
  <si>
    <t>Intézményi beruházási kiadások</t>
  </si>
  <si>
    <t>Vállalkozási bevételek</t>
  </si>
  <si>
    <t>Módosított előirányzat</t>
  </si>
  <si>
    <t>Teljesítés</t>
  </si>
  <si>
    <t>Eredeti 
előirányzat</t>
  </si>
  <si>
    <t>Kiadási jogcím</t>
  </si>
  <si>
    <t>előirányzat</t>
  </si>
  <si>
    <t>Eredeti</t>
  </si>
  <si>
    <t>Módosított</t>
  </si>
  <si>
    <t>EGYSZERŰSÍTETT PÉNZFORGALMI JELENTÉS</t>
  </si>
  <si>
    <t>Felhalmozási kiadások</t>
  </si>
  <si>
    <t>Pénzforgalom nélküli kiadások</t>
  </si>
  <si>
    <t>Felhalmozási és tőke jellegű bevételek</t>
  </si>
  <si>
    <t>Dologi és egyéb folyó  kiadások</t>
  </si>
  <si>
    <t>Finanszírozási kiadások összesen (09+10)</t>
  </si>
  <si>
    <t>Pénzforgalmi kiadások (08+11)</t>
  </si>
  <si>
    <t>Kiadások összesen ( 12+13+14 )</t>
  </si>
  <si>
    <t xml:space="preserve">Kiegyenlítő, függő, átfutó kiadások </t>
  </si>
  <si>
    <t>18-ból önkormányzatok sajátos felhalmozási és tőkebevételei</t>
  </si>
  <si>
    <t>20-ból önkormányzatok költségvetési támogatása</t>
  </si>
  <si>
    <t>Finanszírozási bevételek összesen (23+24)</t>
  </si>
  <si>
    <t>Pénzforgalmi bevételek ( 22+25 )</t>
  </si>
  <si>
    <t>Bevételek összesen ( 26+27+28 )</t>
  </si>
  <si>
    <t>Finanszírozási műveletek eredménye (25-11)</t>
  </si>
  <si>
    <t>Költségvetési bevételek és kiadások különbsége (22+27-8-13) [költségvetési hiány (-), költségvetési többlet (+)]</t>
  </si>
  <si>
    <t xml:space="preserve">III. Tartalékok </t>
  </si>
  <si>
    <t>IV.  Hitelek kamatai</t>
  </si>
  <si>
    <t>VI. Finanszírozási kiadások</t>
  </si>
  <si>
    <t>Hitelek kamatai</t>
  </si>
  <si>
    <t>Egyéb kiadások</t>
  </si>
  <si>
    <t>Előirányzat-csoport</t>
  </si>
  <si>
    <t>Előirányzat-csoport, kiemelt előirányzat megnevezése</t>
  </si>
  <si>
    <t>Előirányzat</t>
  </si>
  <si>
    <t>Általános forgalmi adó-bevételek, visszatér.</t>
  </si>
  <si>
    <t>Önkormányzat sajátos működési bevételei</t>
  </si>
  <si>
    <t>Előző évi vállalkozási eredmény igénybevétele</t>
  </si>
  <si>
    <t>----------------------------------------------------------</t>
  </si>
  <si>
    <t>Előző évi pénzmaradvány</t>
  </si>
  <si>
    <t>Intézményi beruházás</t>
  </si>
  <si>
    <t>Cél-, címzett támogatás</t>
  </si>
  <si>
    <t>Területi kiegyenlítést szolg. Fejl. Célú támogatás</t>
  </si>
  <si>
    <t>EU támogatásból megvalósulóprojekt</t>
  </si>
  <si>
    <t>Költségvetési szervek támogatása</t>
  </si>
  <si>
    <t>Aktív és passzív pénzügyi műveletek egyenlege (28-14)</t>
  </si>
  <si>
    <t>Kiegyenlítő, függő, átfutó bevételek</t>
  </si>
  <si>
    <t>Költségvetési pénzforgalmi kiadások öszesen ( 01+...+07 )</t>
  </si>
  <si>
    <t>Önkormányzatok sajátos működési bevétele</t>
  </si>
  <si>
    <t>Támogatások, kiegészítések és véglegesen átvett pénzeszközök</t>
  </si>
  <si>
    <t>Költségvetési pénzforgalmi bevételek összesen (16+17+18+20)</t>
  </si>
  <si>
    <t>-------------</t>
  </si>
  <si>
    <t>Felhalmozási célú hitelek kamata</t>
  </si>
  <si>
    <t>Támogatásértékű bev. elkülönített állami pénzalapból</t>
  </si>
  <si>
    <t>Működési célú pénzeszközátadás, támog. ért. Kiadás</t>
  </si>
  <si>
    <t>Támogatásértékű bevételek, átvett pénzeszk.</t>
  </si>
  <si>
    <t>Támogatásértékű bevételek</t>
  </si>
  <si>
    <t>Működ. célú támog. ért. Kiadás</t>
  </si>
  <si>
    <t>Támogatásértékű kiadások</t>
  </si>
  <si>
    <t>Működési célú támogatásértékű bevétel</t>
  </si>
  <si>
    <t>Fejlesztési célú támogatásértékű bevétel</t>
  </si>
  <si>
    <t xml:space="preserve">Dologi  kiadások                                               </t>
  </si>
  <si>
    <t>Támogatásértékű kiadás</t>
  </si>
  <si>
    <t>Felhalmozási célú hiteltörlesztés</t>
  </si>
  <si>
    <t>Felhalmozási célú hitel felvétel</t>
  </si>
  <si>
    <t>Községgazdálkodás</t>
  </si>
  <si>
    <t>3/1. számú melléklet</t>
  </si>
  <si>
    <t>3/2. számú melléklet</t>
  </si>
  <si>
    <t>Teljesítés %-a</t>
  </si>
  <si>
    <t>Támogatásért. bev. helyi önkormányzatoktól</t>
  </si>
  <si>
    <t>37.</t>
  </si>
  <si>
    <t>Függő, átfutó bevételek</t>
  </si>
  <si>
    <t>Eredeti előirányzat</t>
  </si>
  <si>
    <t>Bursa Hungarica ösztöndíj támogatása</t>
  </si>
  <si>
    <t>Átadott pénzeszközök</t>
  </si>
  <si>
    <t>Civil támogatási keret</t>
  </si>
  <si>
    <t xml:space="preserve">Cél- és címzett támogatás </t>
  </si>
  <si>
    <t>Jövedelempótló támogatások kiegészítése</t>
  </si>
  <si>
    <t>Átvett pénzeszközök</t>
  </si>
  <si>
    <t>Fejlesztési célú tartalék</t>
  </si>
  <si>
    <t>V. Egyéb kiadások (függő, átfutó)</t>
  </si>
  <si>
    <t>1. számú melléklet</t>
  </si>
  <si>
    <t>Cím</t>
  </si>
  <si>
    <t>Alcím</t>
  </si>
  <si>
    <t>Kiemelt Ei.</t>
  </si>
  <si>
    <t>Cím, kiemelt előirányzat megnevezése</t>
  </si>
  <si>
    <t>Községi Önkormányzat</t>
  </si>
  <si>
    <t>Igazgatási feladatok</t>
  </si>
  <si>
    <t>Önkormányzat működési bevételei</t>
  </si>
  <si>
    <t>Cél- és címzett támogatások</t>
  </si>
  <si>
    <t xml:space="preserve">Egyéb központi támogatás </t>
  </si>
  <si>
    <t xml:space="preserve">   Előző évi visszatérítés</t>
  </si>
  <si>
    <t>Támogatásért. bev. Elkülönített állami pénzal.</t>
  </si>
  <si>
    <t>Támogatásért. bev. önkormányzatoktól</t>
  </si>
  <si>
    <t xml:space="preserve">  Átvett pénzeszközök</t>
  </si>
  <si>
    <t>Függő-, átfutó bevételek</t>
  </si>
  <si>
    <t>Felesztési célú tartalékok</t>
  </si>
  <si>
    <t xml:space="preserve">Függő-, átfutó kiadások </t>
  </si>
  <si>
    <t>Önkormányzati támogatás (Közp. EI)</t>
  </si>
  <si>
    <t>Egyéb (függő-, átfutó kiadások)</t>
  </si>
  <si>
    <t>Felhalmozási célú támog.értékű bevétel, pénze. átvétel</t>
  </si>
  <si>
    <t>Felhalmozási célú pénzeszköz átadás, támog. ért. kiadás</t>
  </si>
  <si>
    <t>Szociális étkezés</t>
  </si>
  <si>
    <t>Társadalmi, szociálpolitikai és egyéb juttatás</t>
  </si>
  <si>
    <t>Végleges pénze.átadás, támogatásért. kiadás, finanszirozás</t>
  </si>
  <si>
    <t>Közművelődési, sportfeladatok</t>
  </si>
  <si>
    <t>I.</t>
  </si>
  <si>
    <t>II.</t>
  </si>
  <si>
    <t>III.</t>
  </si>
  <si>
    <t>IV.</t>
  </si>
  <si>
    <t>V.</t>
  </si>
  <si>
    <t>Tám. Köcsönök visszatérítése</t>
  </si>
  <si>
    <t>VI.</t>
  </si>
  <si>
    <t>VII.</t>
  </si>
  <si>
    <t>VIII.</t>
  </si>
  <si>
    <t>Támog. kölcsönök kiadásai</t>
  </si>
  <si>
    <t>38.</t>
  </si>
  <si>
    <t>Felhalmozási célú támog. értékű bev,pénzeszk. átvétel</t>
  </si>
  <si>
    <t>IV. Támogatásértékű bevételek, átvett pénzeszk.</t>
  </si>
  <si>
    <t>39.</t>
  </si>
  <si>
    <t>Támogatási kölcsön kiadásai</t>
  </si>
  <si>
    <r>
      <t xml:space="preserve">                                                                      </t>
    </r>
    <r>
      <rPr>
        <b/>
        <i/>
        <sz val="12"/>
        <rFont val="Times New Roman CE"/>
        <charset val="238"/>
      </rPr>
      <t xml:space="preserve">BEVÉTELEK                     </t>
    </r>
    <r>
      <rPr>
        <b/>
        <i/>
        <sz val="10"/>
        <rFont val="Times New Roman CE"/>
        <family val="1"/>
        <charset val="238"/>
      </rPr>
      <t xml:space="preserve">              Ezer forintban !</t>
    </r>
  </si>
  <si>
    <t>Támogatási kölcsönök kiadásai</t>
  </si>
  <si>
    <t>Temetési segély</t>
  </si>
  <si>
    <t>Támogatási kölcsönök visszatérülése</t>
  </si>
  <si>
    <t>Támog. kölcsön kiadásai</t>
  </si>
  <si>
    <t>Szennyvíz gyűjtése, tisztítása, elhelyezése</t>
  </si>
  <si>
    <t>Települési hulladékok begyűjtése</t>
  </si>
  <si>
    <t>Út, autópálya építése</t>
  </si>
  <si>
    <t>Közutak üzemeltetése</t>
  </si>
  <si>
    <t>Zöldterület-kezelés</t>
  </si>
  <si>
    <t>Kisebbségi önkormányzati igazgatási tevékenység</t>
  </si>
  <si>
    <t>Közvilágítás</t>
  </si>
  <si>
    <t>Önkormányzatok elszámolásai</t>
  </si>
  <si>
    <t>Háziorvosi alapellátás</t>
  </si>
  <si>
    <t>Ifjúság-egészségügyi gondozás</t>
  </si>
  <si>
    <t>Lakásfenntartási támogatás</t>
  </si>
  <si>
    <t>Átmeneti segély</t>
  </si>
  <si>
    <t>Közgyógyellátás</t>
  </si>
  <si>
    <t>Idősügyi kezdeményezések, programok</t>
  </si>
  <si>
    <t>Civil szervezetek működési támogatása</t>
  </si>
  <si>
    <t>Civil szervezetek program-támogatása</t>
  </si>
  <si>
    <t>Kulturális műsorok, rendezvények</t>
  </si>
  <si>
    <t>Könyvtári szolgáltatások</t>
  </si>
  <si>
    <t>Közművelődési tevékenységek</t>
  </si>
  <si>
    <t>Közművelődési intézmények működtetése</t>
  </si>
  <si>
    <t>Temető üzemeltetése</t>
  </si>
  <si>
    <t>MEGNEVEZÉS</t>
  </si>
  <si>
    <t>Bevétel</t>
  </si>
  <si>
    <t>Kiadás</t>
  </si>
  <si>
    <t>Civil szervezeteknek nyújtott kölcsön</t>
  </si>
  <si>
    <t xml:space="preserve"> Televízió-műsor összeállítása, szolgáltatása</t>
  </si>
  <si>
    <t xml:space="preserve"> Önkormányzati jogalkotás</t>
  </si>
  <si>
    <t xml:space="preserve"> Nemzetközi kulturális együttműködés</t>
  </si>
  <si>
    <t xml:space="preserve"> Óvodai nevelés, ellátás</t>
  </si>
  <si>
    <t xml:space="preserve"> Szociális ösztöndíjak</t>
  </si>
  <si>
    <t xml:space="preserve"> Háziorvosi ügyeleti ellátás</t>
  </si>
  <si>
    <t>Egyéb (függő, átfutó bev.)</t>
  </si>
  <si>
    <t>Céljellegű decentralizált támogatás, vis maior</t>
  </si>
  <si>
    <t>Költségvetési szervek finanszírozása</t>
  </si>
  <si>
    <t>Ápolási díj alanyi jogon</t>
  </si>
  <si>
    <t>Ápolási díj méltányossági alapon</t>
  </si>
  <si>
    <t>Rövid időtartamú közfoglalkoztatás</t>
  </si>
  <si>
    <t xml:space="preserve"> Általános isk. tanulók nappali rendsz. nevelése</t>
  </si>
  <si>
    <t>Családsegítés</t>
  </si>
  <si>
    <t>Általános tartalék (önkormányzat, kisebbségi önk.)</t>
  </si>
  <si>
    <t>Egyéb önkormányzati eseti pénzbeli ellátások</t>
  </si>
  <si>
    <t>Fácánkert Község Önkormányzatának Címrendje</t>
  </si>
  <si>
    <t>Hitelek bevételei</t>
  </si>
  <si>
    <t>Kölcsön visszatérülések</t>
  </si>
  <si>
    <t>Fácánkert Község Önkormányzata</t>
  </si>
  <si>
    <t>Normatív állami hozzájárulás /súlyos foglk.gond.k.telep./</t>
  </si>
  <si>
    <t>Kölcsön visszatérülés</t>
  </si>
  <si>
    <t>Felhalmozási célra átvett pénz</t>
  </si>
  <si>
    <t>FÁCÁNKERT KÖZSÉG ÖNKORMÁNYZATA</t>
  </si>
  <si>
    <t>Bogyiszló /társult intézmény/ finanszírozás</t>
  </si>
  <si>
    <t>Tolna Város Önkormányzata orvosi ügyelet</t>
  </si>
  <si>
    <t>Tolna Város Önkormányzata családsegíítés</t>
  </si>
  <si>
    <t>Tolna Város Önkormányzata házi s. nyújtás</t>
  </si>
  <si>
    <t>Átadott pénz lakosságnak /tanulói bérlettéreités/</t>
  </si>
  <si>
    <t>SZAKFELADAT MEGNEVEZÉSE</t>
  </si>
  <si>
    <t>Előző évi kv. Kiegészítések, viszzatérülések</t>
  </si>
  <si>
    <t>Előző évi kv. Kiegészítések visszatérülések</t>
  </si>
  <si>
    <t>Lakóingat bérbeadása, üzemeltetése</t>
  </si>
  <si>
    <t>Időskorúak járadéka</t>
  </si>
  <si>
    <t>Óvodáztatási támogatás</t>
  </si>
  <si>
    <t>Finanszírozási műveletek</t>
  </si>
  <si>
    <t>Kölcsön nyújtás</t>
  </si>
  <si>
    <t>Építményüzemeltetés</t>
  </si>
  <si>
    <t>Önkormányzatok elszámolási költségv.szerveikkel</t>
  </si>
  <si>
    <t>Aktív korúak ellátása</t>
  </si>
  <si>
    <t>Rendkívüli gyermekvédelmi támogatás</t>
  </si>
  <si>
    <t>FHT-ra jogosultak hosszabb időtartamú közfoglalkoztat</t>
  </si>
  <si>
    <t>Önkormányzat által nyújtott lakástámogatás</t>
  </si>
  <si>
    <t>Fiatalok környezet és egészségtudatos gondolk.s.pr.</t>
  </si>
  <si>
    <t>Közhatalmi bevételek</t>
  </si>
  <si>
    <t>2013. évi előir.</t>
  </si>
  <si>
    <t>2013. évi eliir.</t>
  </si>
  <si>
    <t>EPER pénzügyi számitástechnikai program vásárlás</t>
  </si>
  <si>
    <t>Felhasználás 2012. dec.31-ig</t>
  </si>
  <si>
    <t>2013. évi előirányzat</t>
  </si>
  <si>
    <t>TÁMOP pályázatból hangfal vásárlás</t>
  </si>
  <si>
    <t>Közvilágítás bővítése Fácánkertpuszta területén</t>
  </si>
  <si>
    <t>Felhalmozási célú tartalék pályázati önrészre</t>
  </si>
  <si>
    <t>Bogyiszlói Közös Önkormányzati Hivatal finanszírozás</t>
  </si>
  <si>
    <t>Sióagárd-Körjegyzőség 2012. évi elszámolás</t>
  </si>
  <si>
    <t>Bogyiszló társult intézmény 2012. évi elszámolás</t>
  </si>
  <si>
    <t>Egyes jövedelempótló támogatások kiegészítése</t>
  </si>
  <si>
    <t>Átvett pénzeszköz háztartásoktól</t>
  </si>
  <si>
    <t>Cigány nemzetiségi önkormányzat</t>
  </si>
  <si>
    <t>Közművelődési tevékenységek és támogatásuk</t>
  </si>
  <si>
    <t xml:space="preserve">Óvodai játék vásárlás </t>
  </si>
  <si>
    <t>Faluház fűtéskorszerűsítés önrésze</t>
  </si>
  <si>
    <t>Fadd /ebrendészeti telep fenntartás/</t>
  </si>
  <si>
    <t>TÁMOP 3.2.3/A-11/1-2012-0129 Építő Közösségek Fácánkertben című pályázat</t>
  </si>
  <si>
    <t>Felhalmozási célú támogatásértékű bevétel</t>
  </si>
  <si>
    <t>Átvett pénzeszköz válllalkozásoktól</t>
  </si>
  <si>
    <t>2013 3/4 év</t>
  </si>
  <si>
    <t>2013. 3/4 év</t>
  </si>
  <si>
    <t>2013. 3/4 éves telj.</t>
  </si>
  <si>
    <t>2013. 3/4 éves teljesítés</t>
  </si>
  <si>
    <t>Víztermelés, kezelés, ellátás</t>
  </si>
  <si>
    <t>Sárköz.-Siómente Dunavölgye Egyesület támogatása</t>
  </si>
  <si>
    <t>Átvett pénz vállalkozásoktól</t>
  </si>
  <si>
    <t>Átvett pénz háztartásoktól</t>
  </si>
</sst>
</file>

<file path=xl/styles.xml><?xml version="1.0" encoding="utf-8"?>
<styleSheet xmlns="http://schemas.openxmlformats.org/spreadsheetml/2006/main">
  <numFmts count="3">
    <numFmt numFmtId="164" formatCode="#,###"/>
    <numFmt numFmtId="180" formatCode="00"/>
    <numFmt numFmtId="183" formatCode="#,###__;\-\ #,###__"/>
  </numFmts>
  <fonts count="36">
    <font>
      <sz val="10"/>
      <name val="Times New Roman CE"/>
      <charset val="238"/>
    </font>
    <font>
      <sz val="10"/>
      <name val="Times New Roman CE"/>
      <charset val="238"/>
    </font>
    <font>
      <b/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b/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i/>
      <sz val="9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2"/>
      <name val="Times New Roman"/>
      <family val="1"/>
    </font>
    <font>
      <i/>
      <sz val="9"/>
      <name val="Times New Roman CE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name val="Times New Roman CE"/>
      <charset val="238"/>
    </font>
    <font>
      <b/>
      <i/>
      <sz val="12"/>
      <name val="Times New Roman CE"/>
      <charset val="238"/>
    </font>
    <font>
      <sz val="8"/>
      <name val="Times New Roman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darkHorizontal">
        <bgColor indexed="13"/>
      </patternFill>
    </fill>
    <fill>
      <patternFill patternType="lightHorizontal"/>
    </fill>
    <fill>
      <patternFill patternType="lightHorizontal">
        <bgColor indexed="13"/>
      </patternFill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</cellStyleXfs>
  <cellXfs count="49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64" fontId="0" fillId="0" borderId="0" xfId="0" applyNumberFormat="1" applyAlignment="1">
      <alignment horizontal="centerContinuous" vertical="center"/>
    </xf>
    <xf numFmtId="164" fontId="7" fillId="0" borderId="0" xfId="0" applyNumberFormat="1" applyFont="1" applyAlignment="1">
      <alignment horizontal="centerContinuous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0" fillId="0" borderId="0" xfId="0" applyNumberFormat="1" applyAlignment="1" applyProtection="1">
      <alignment vertical="center" wrapText="1"/>
    </xf>
    <xf numFmtId="0" fontId="11" fillId="0" borderId="0" xfId="4"/>
    <xf numFmtId="0" fontId="15" fillId="0" borderId="0" xfId="4" applyFont="1"/>
    <xf numFmtId="0" fontId="16" fillId="0" borderId="0" xfId="4" applyFont="1"/>
    <xf numFmtId="0" fontId="15" fillId="0" borderId="0" xfId="4" applyFont="1" applyFill="1"/>
    <xf numFmtId="0" fontId="17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vertical="center" wrapText="1"/>
    </xf>
    <xf numFmtId="164" fontId="2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Continuous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64" fontId="7" fillId="0" borderId="0" xfId="4" applyNumberFormat="1" applyFont="1" applyBorder="1" applyAlignment="1" applyProtection="1">
      <alignment horizontal="centerContinuous" vertical="center"/>
      <protection locked="0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Fill="1" applyAlignment="1">
      <alignment horizontal="right"/>
    </xf>
    <xf numFmtId="164" fontId="6" fillId="0" borderId="0" xfId="0" applyNumberFormat="1" applyFont="1" applyAlignment="1" applyProtection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 indent="1"/>
    </xf>
    <xf numFmtId="0" fontId="16" fillId="0" borderId="10" xfId="0" applyFont="1" applyFill="1" applyBorder="1" applyAlignment="1">
      <alignment horizontal="left" vertical="center" wrapText="1" indent="1"/>
    </xf>
    <xf numFmtId="0" fontId="16" fillId="0" borderId="5" xfId="0" applyFont="1" applyFill="1" applyBorder="1" applyAlignment="1">
      <alignment horizontal="left" vertical="center" wrapText="1" indent="1"/>
    </xf>
    <xf numFmtId="0" fontId="16" fillId="0" borderId="12" xfId="0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8" fillId="2" borderId="15" xfId="0" applyFont="1" applyFill="1" applyBorder="1" applyAlignment="1">
      <alignment horizontal="left" vertical="center" wrapText="1" indent="1"/>
    </xf>
    <xf numFmtId="0" fontId="16" fillId="0" borderId="16" xfId="0" applyFont="1" applyFill="1" applyBorder="1" applyAlignment="1">
      <alignment horizontal="left" vertical="center" wrapText="1" indent="1"/>
    </xf>
    <xf numFmtId="0" fontId="16" fillId="0" borderId="0" xfId="0" applyFont="1" applyFill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17" xfId="0" applyFont="1" applyFill="1" applyBorder="1" applyAlignment="1">
      <alignment horizontal="left" vertical="center" wrapText="1" indent="1"/>
    </xf>
    <xf numFmtId="0" fontId="16" fillId="0" borderId="14" xfId="0" applyFont="1" applyFill="1" applyBorder="1" applyAlignment="1">
      <alignment horizontal="left" vertical="center" wrapText="1" indent="1"/>
    </xf>
    <xf numFmtId="164" fontId="8" fillId="0" borderId="18" xfId="0" applyNumberFormat="1" applyFont="1" applyBorder="1" applyAlignment="1" applyProtection="1">
      <alignment horizontal="center" vertical="center" wrapText="1"/>
    </xf>
    <xf numFmtId="164" fontId="8" fillId="0" borderId="19" xfId="0" applyNumberFormat="1" applyFont="1" applyBorder="1" applyAlignment="1" applyProtection="1">
      <alignment horizontal="center" vertical="center" wrapText="1"/>
    </xf>
    <xf numFmtId="164" fontId="8" fillId="0" borderId="20" xfId="0" applyNumberFormat="1" applyFont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centerContinuous" vertical="center"/>
      <protection locked="0"/>
    </xf>
    <xf numFmtId="0" fontId="20" fillId="0" borderId="0" xfId="5" applyFont="1" applyFill="1"/>
    <xf numFmtId="0" fontId="7" fillId="0" borderId="0" xfId="5" applyFont="1" applyAlignment="1">
      <alignment horizontal="centerContinuous" vertical="center"/>
    </xf>
    <xf numFmtId="0" fontId="4" fillId="0" borderId="0" xfId="5" applyFont="1" applyAlignment="1">
      <alignment horizontal="centerContinuous" vertical="center"/>
    </xf>
    <xf numFmtId="0" fontId="20" fillId="0" borderId="0" xfId="5" applyFont="1"/>
    <xf numFmtId="0" fontId="19" fillId="0" borderId="0" xfId="5"/>
    <xf numFmtId="0" fontId="15" fillId="0" borderId="0" xfId="5" applyFont="1"/>
    <xf numFmtId="0" fontId="4" fillId="0" borderId="0" xfId="5" applyFont="1" applyFill="1" applyAlignment="1">
      <alignment horizontal="centerContinuous"/>
    </xf>
    <xf numFmtId="0" fontId="4" fillId="0" borderId="0" xfId="5" applyFont="1" applyFill="1" applyAlignment="1">
      <alignment horizontal="centerContinuous" vertical="top"/>
    </xf>
    <xf numFmtId="0" fontId="7" fillId="0" borderId="0" xfId="5" applyFont="1" applyAlignment="1">
      <alignment horizontal="centerContinuous"/>
    </xf>
    <xf numFmtId="0" fontId="4" fillId="0" borderId="0" xfId="5" applyFont="1" applyAlignment="1">
      <alignment horizontal="centerContinuous"/>
    </xf>
    <xf numFmtId="0" fontId="21" fillId="0" borderId="0" xfId="5" applyFont="1"/>
    <xf numFmtId="0" fontId="19" fillId="0" borderId="0" xfId="5" applyAlignment="1">
      <alignment vertical="center"/>
    </xf>
    <xf numFmtId="0" fontId="22" fillId="0" borderId="0" xfId="5" applyFont="1" applyAlignment="1">
      <alignment vertical="center"/>
    </xf>
    <xf numFmtId="0" fontId="22" fillId="0" borderId="0" xfId="5" applyFont="1" applyFill="1" applyAlignment="1">
      <alignment vertical="center"/>
    </xf>
    <xf numFmtId="0" fontId="23" fillId="0" borderId="0" xfId="0" applyFont="1"/>
    <xf numFmtId="180" fontId="15" fillId="0" borderId="4" xfId="5" applyNumberFormat="1" applyFont="1" applyBorder="1" applyAlignment="1">
      <alignment horizontal="center" vertical="center"/>
    </xf>
    <xf numFmtId="180" fontId="15" fillId="0" borderId="9" xfId="5" applyNumberFormat="1" applyFont="1" applyBorder="1" applyAlignment="1">
      <alignment horizontal="center" vertical="center"/>
    </xf>
    <xf numFmtId="180" fontId="15" fillId="0" borderId="21" xfId="5" applyNumberFormat="1" applyFont="1" applyBorder="1" applyAlignment="1">
      <alignment horizontal="center" vertical="center"/>
    </xf>
    <xf numFmtId="180" fontId="6" fillId="2" borderId="2" xfId="5" applyNumberFormat="1" applyFont="1" applyFill="1" applyBorder="1" applyAlignment="1">
      <alignment horizontal="center" vertical="center"/>
    </xf>
    <xf numFmtId="180" fontId="15" fillId="0" borderId="13" xfId="5" applyNumberFormat="1" applyFont="1" applyFill="1" applyBorder="1" applyAlignment="1">
      <alignment horizontal="center" vertical="center"/>
    </xf>
    <xf numFmtId="180" fontId="15" fillId="0" borderId="21" xfId="5" applyNumberFormat="1" applyFont="1" applyFill="1" applyBorder="1" applyAlignment="1">
      <alignment horizontal="center" vertical="center"/>
    </xf>
    <xf numFmtId="180" fontId="15" fillId="0" borderId="13" xfId="5" applyNumberFormat="1" applyFont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24" xfId="0" quotePrefix="1" applyFont="1" applyFill="1" applyBorder="1" applyAlignment="1">
      <alignment horizontal="right" vertic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Continuous" vertical="center" wrapText="1"/>
    </xf>
    <xf numFmtId="164" fontId="5" fillId="0" borderId="1" xfId="0" applyNumberFormat="1" applyFont="1" applyBorder="1" applyAlignment="1">
      <alignment horizontal="centerContinuous" vertical="center" wrapText="1"/>
    </xf>
    <xf numFmtId="164" fontId="5" fillId="0" borderId="3" xfId="0" applyNumberFormat="1" applyFont="1" applyBorder="1" applyAlignment="1">
      <alignment horizontal="centerContinuous" vertical="center" wrapText="1"/>
    </xf>
    <xf numFmtId="164" fontId="16" fillId="0" borderId="14" xfId="0" applyNumberFormat="1" applyFont="1" applyBorder="1" applyAlignment="1" applyProtection="1">
      <alignment vertical="center" wrapText="1"/>
      <protection locked="0"/>
    </xf>
    <xf numFmtId="164" fontId="16" fillId="0" borderId="9" xfId="0" applyNumberFormat="1" applyFont="1" applyBorder="1" applyAlignment="1">
      <alignment horizontal="left" vertical="center" wrapText="1" indent="1"/>
    </xf>
    <xf numFmtId="164" fontId="16" fillId="0" borderId="10" xfId="0" applyNumberFormat="1" applyFont="1" applyBorder="1" applyAlignment="1" applyProtection="1">
      <alignment vertical="center" wrapText="1"/>
      <protection locked="0"/>
    </xf>
    <xf numFmtId="164" fontId="16" fillId="0" borderId="27" xfId="0" applyNumberFormat="1" applyFont="1" applyBorder="1" applyAlignment="1" applyProtection="1">
      <alignment vertical="center" wrapText="1"/>
      <protection locked="0"/>
    </xf>
    <xf numFmtId="164" fontId="16" fillId="0" borderId="11" xfId="0" applyNumberFormat="1" applyFont="1" applyBorder="1" applyAlignment="1">
      <alignment horizontal="left" vertical="center" wrapText="1" indent="1"/>
    </xf>
    <xf numFmtId="164" fontId="16" fillId="0" borderId="9" xfId="0" applyNumberFormat="1" applyFont="1" applyBorder="1" applyAlignment="1" applyProtection="1">
      <alignment horizontal="left" vertical="center" wrapText="1" indent="1"/>
      <protection locked="0"/>
    </xf>
    <xf numFmtId="164" fontId="16" fillId="0" borderId="28" xfId="0" applyNumberFormat="1" applyFont="1" applyBorder="1" applyAlignment="1" applyProtection="1">
      <alignment vertical="center" wrapText="1"/>
      <protection locked="0"/>
    </xf>
    <xf numFmtId="164" fontId="16" fillId="0" borderId="22" xfId="0" applyNumberFormat="1" applyFont="1" applyBorder="1" applyAlignment="1" applyProtection="1">
      <alignment vertical="center" wrapText="1"/>
      <protection locked="0"/>
    </xf>
    <xf numFmtId="164" fontId="8" fillId="2" borderId="2" xfId="0" applyNumberFormat="1" applyFont="1" applyFill="1" applyBorder="1" applyAlignment="1">
      <alignment horizontal="left" vertical="center" wrapText="1" indent="1"/>
    </xf>
    <xf numFmtId="164" fontId="8" fillId="2" borderId="1" xfId="0" applyNumberFormat="1" applyFont="1" applyFill="1" applyBorder="1" applyAlignment="1">
      <alignment vertical="center" wrapText="1"/>
    </xf>
    <xf numFmtId="164" fontId="8" fillId="2" borderId="18" xfId="0" applyNumberFormat="1" applyFont="1" applyFill="1" applyBorder="1" applyAlignment="1">
      <alignment horizontal="left" vertical="center" wrapText="1" indent="1"/>
    </xf>
    <xf numFmtId="164" fontId="16" fillId="2" borderId="19" xfId="0" applyNumberFormat="1" applyFont="1" applyFill="1" applyBorder="1" applyAlignment="1" applyProtection="1">
      <alignment horizontal="center" vertical="center" wrapText="1"/>
    </xf>
    <xf numFmtId="164" fontId="16" fillId="2" borderId="20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Border="1" applyAlignment="1">
      <alignment horizontal="left" vertical="center" wrapText="1" indent="1"/>
    </xf>
    <xf numFmtId="164" fontId="5" fillId="0" borderId="3" xfId="0" applyNumberFormat="1" applyFont="1" applyBorder="1" applyAlignment="1" applyProtection="1">
      <alignment horizontal="center" vertical="center" wrapText="1"/>
    </xf>
    <xf numFmtId="164" fontId="16" fillId="0" borderId="9" xfId="0" applyNumberFormat="1" applyFont="1" applyBorder="1" applyAlignment="1" applyProtection="1">
      <alignment horizontal="center" vertical="center" wrapText="1"/>
      <protection locked="0"/>
    </xf>
    <xf numFmtId="164" fontId="16" fillId="0" borderId="21" xfId="0" applyNumberFormat="1" applyFont="1" applyBorder="1" applyAlignment="1" applyProtection="1">
      <alignment horizontal="center" vertical="center" wrapText="1"/>
      <protection locked="0"/>
    </xf>
    <xf numFmtId="164" fontId="8" fillId="2" borderId="3" xfId="0" applyNumberFormat="1" applyFont="1" applyFill="1" applyBorder="1" applyAlignment="1" applyProtection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0" fontId="16" fillId="0" borderId="9" xfId="0" applyFont="1" applyBorder="1" applyAlignment="1">
      <alignment horizontal="left" vertical="center" wrapText="1" indent="1"/>
    </xf>
    <xf numFmtId="0" fontId="16" fillId="0" borderId="9" xfId="0" applyFont="1" applyBorder="1" applyAlignment="1" applyProtection="1">
      <alignment horizontal="left" vertical="center" wrapText="1" indent="1"/>
      <protection locked="0"/>
    </xf>
    <xf numFmtId="0" fontId="16" fillId="0" borderId="21" xfId="0" applyFont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left" vertical="center" wrapText="1" indent="1"/>
    </xf>
    <xf numFmtId="183" fontId="16" fillId="0" borderId="10" xfId="5" applyNumberFormat="1" applyFont="1" applyBorder="1" applyAlignment="1" applyProtection="1">
      <alignment vertical="center"/>
      <protection locked="0"/>
    </xf>
    <xf numFmtId="183" fontId="16" fillId="0" borderId="22" xfId="5" applyNumberFormat="1" applyFont="1" applyBorder="1" applyAlignment="1" applyProtection="1">
      <alignment vertical="center"/>
      <protection locked="0"/>
    </xf>
    <xf numFmtId="0" fontId="5" fillId="0" borderId="5" xfId="5" applyFont="1" applyBorder="1" applyAlignment="1">
      <alignment horizontal="center" vertical="center"/>
    </xf>
    <xf numFmtId="183" fontId="16" fillId="0" borderId="27" xfId="5" applyNumberFormat="1" applyFont="1" applyBorder="1" applyAlignment="1" applyProtection="1">
      <alignment vertical="center"/>
      <protection locked="0"/>
    </xf>
    <xf numFmtId="183" fontId="16" fillId="0" borderId="29" xfId="5" applyNumberFormat="1" applyFont="1" applyBorder="1" applyAlignment="1" applyProtection="1">
      <alignment vertical="center"/>
      <protection locked="0"/>
    </xf>
    <xf numFmtId="183" fontId="18" fillId="2" borderId="1" xfId="5" applyNumberFormat="1" applyFont="1" applyFill="1" applyBorder="1" applyAlignment="1">
      <alignment vertical="center"/>
    </xf>
    <xf numFmtId="183" fontId="18" fillId="2" borderId="3" xfId="5" applyNumberFormat="1" applyFont="1" applyFill="1" applyBorder="1" applyAlignment="1">
      <alignment vertical="center"/>
    </xf>
    <xf numFmtId="183" fontId="16" fillId="0" borderId="14" xfId="5" applyNumberFormat="1" applyFont="1" applyBorder="1" applyAlignment="1" applyProtection="1">
      <alignment vertical="center"/>
      <protection locked="0"/>
    </xf>
    <xf numFmtId="183" fontId="16" fillId="0" borderId="30" xfId="5" applyNumberFormat="1" applyFont="1" applyBorder="1" applyAlignment="1" applyProtection="1">
      <alignment vertical="center"/>
      <protection locked="0"/>
    </xf>
    <xf numFmtId="0" fontId="16" fillId="0" borderId="5" xfId="5" applyFont="1" applyBorder="1" applyAlignment="1">
      <alignment horizontal="left" vertical="center" indent="1"/>
    </xf>
    <xf numFmtId="0" fontId="16" fillId="0" borderId="10" xfId="5" applyFont="1" applyBorder="1" applyAlignment="1">
      <alignment horizontal="left" vertical="center" indent="1"/>
    </xf>
    <xf numFmtId="0" fontId="16" fillId="0" borderId="22" xfId="5" applyFont="1" applyBorder="1" applyAlignment="1">
      <alignment horizontal="left" vertical="center" indent="1"/>
    </xf>
    <xf numFmtId="0" fontId="18" fillId="2" borderId="1" xfId="5" applyFont="1" applyFill="1" applyBorder="1" applyAlignment="1">
      <alignment horizontal="left" vertical="center" indent="1"/>
    </xf>
    <xf numFmtId="0" fontId="16" fillId="0" borderId="14" xfId="5" applyFont="1" applyFill="1" applyBorder="1" applyAlignment="1">
      <alignment horizontal="left" vertical="center" indent="1"/>
    </xf>
    <xf numFmtId="0" fontId="16" fillId="0" borderId="22" xfId="5" applyFont="1" applyFill="1" applyBorder="1" applyAlignment="1">
      <alignment horizontal="left" vertical="center" indent="1"/>
    </xf>
    <xf numFmtId="0" fontId="16" fillId="0" borderId="14" xfId="5" applyFont="1" applyBorder="1" applyAlignment="1">
      <alignment horizontal="left" vertical="center" indent="1"/>
    </xf>
    <xf numFmtId="0" fontId="16" fillId="0" borderId="10" xfId="5" quotePrefix="1" applyFont="1" applyBorder="1" applyAlignment="1">
      <alignment horizontal="left" vertical="center" indent="1"/>
    </xf>
    <xf numFmtId="180" fontId="6" fillId="2" borderId="9" xfId="5" applyNumberFormat="1" applyFont="1" applyFill="1" applyBorder="1" applyAlignment="1">
      <alignment horizontal="center" vertical="center"/>
    </xf>
    <xf numFmtId="0" fontId="18" fillId="2" borderId="10" xfId="5" applyFont="1" applyFill="1" applyBorder="1" applyAlignment="1">
      <alignment horizontal="left" vertical="center" indent="1"/>
    </xf>
    <xf numFmtId="183" fontId="18" fillId="2" borderId="10" xfId="5" applyNumberFormat="1" applyFont="1" applyFill="1" applyBorder="1" applyAlignment="1">
      <alignment vertical="center"/>
    </xf>
    <xf numFmtId="183" fontId="18" fillId="2" borderId="27" xfId="5" applyNumberFormat="1" applyFont="1" applyFill="1" applyBorder="1" applyAlignment="1">
      <alignment vertical="center"/>
    </xf>
    <xf numFmtId="180" fontId="6" fillId="2" borderId="4" xfId="5" applyNumberFormat="1" applyFont="1" applyFill="1" applyBorder="1" applyAlignment="1">
      <alignment horizontal="center" vertical="center"/>
    </xf>
    <xf numFmtId="0" fontId="18" fillId="2" borderId="5" xfId="5" applyFont="1" applyFill="1" applyBorder="1" applyAlignment="1">
      <alignment horizontal="left" vertical="center" indent="1"/>
    </xf>
    <xf numFmtId="180" fontId="6" fillId="2" borderId="31" xfId="5" applyNumberFormat="1" applyFont="1" applyFill="1" applyBorder="1" applyAlignment="1">
      <alignment horizontal="center" vertical="center"/>
    </xf>
    <xf numFmtId="0" fontId="18" fillId="2" borderId="17" xfId="5" applyFont="1" applyFill="1" applyBorder="1" applyAlignment="1">
      <alignment horizontal="left" vertical="center" indent="1"/>
    </xf>
    <xf numFmtId="180" fontId="6" fillId="2" borderId="32" xfId="5" applyNumberFormat="1" applyFont="1" applyFill="1" applyBorder="1" applyAlignment="1">
      <alignment horizontal="center" vertical="center"/>
    </xf>
    <xf numFmtId="0" fontId="18" fillId="2" borderId="33" xfId="5" applyFont="1" applyFill="1" applyBorder="1" applyAlignment="1">
      <alignment horizontal="left" vertical="center" indent="1"/>
    </xf>
    <xf numFmtId="0" fontId="18" fillId="2" borderId="1" xfId="5" applyFont="1" applyFill="1" applyBorder="1" applyAlignment="1">
      <alignment horizontal="left" vertical="center" wrapText="1" indent="1"/>
    </xf>
    <xf numFmtId="180" fontId="6" fillId="2" borderId="18" xfId="5" applyNumberFormat="1" applyFont="1" applyFill="1" applyBorder="1" applyAlignment="1">
      <alignment horizontal="center" vertical="center"/>
    </xf>
    <xf numFmtId="0" fontId="18" fillId="2" borderId="19" xfId="5" applyFont="1" applyFill="1" applyBorder="1" applyAlignment="1">
      <alignment horizontal="left" vertical="center" indent="1"/>
    </xf>
    <xf numFmtId="164" fontId="16" fillId="0" borderId="10" xfId="0" applyNumberFormat="1" applyFont="1" applyFill="1" applyBorder="1" applyAlignment="1" applyProtection="1">
      <alignment vertical="center" wrapText="1"/>
      <protection locked="0"/>
    </xf>
    <xf numFmtId="164" fontId="16" fillId="0" borderId="22" xfId="0" applyNumberFormat="1" applyFont="1" applyFill="1" applyBorder="1" applyAlignment="1" applyProtection="1">
      <alignment vertical="center" wrapText="1"/>
      <protection locked="0"/>
    </xf>
    <xf numFmtId="183" fontId="16" fillId="0" borderId="5" xfId="5" applyNumberFormat="1" applyFont="1" applyBorder="1" applyAlignment="1" applyProtection="1">
      <alignment horizontal="right" vertical="center"/>
      <protection locked="0"/>
    </xf>
    <xf numFmtId="183" fontId="16" fillId="0" borderId="24" xfId="5" applyNumberFormat="1" applyFont="1" applyBorder="1" applyAlignment="1" applyProtection="1">
      <alignment horizontal="right" vertical="center"/>
      <protection locked="0"/>
    </xf>
    <xf numFmtId="183" fontId="16" fillId="0" borderId="10" xfId="5" applyNumberFormat="1" applyFont="1" applyBorder="1" applyAlignment="1" applyProtection="1">
      <alignment horizontal="right" vertical="center"/>
      <protection locked="0"/>
    </xf>
    <xf numFmtId="183" fontId="16" fillId="0" borderId="27" xfId="5" applyNumberFormat="1" applyFont="1" applyBorder="1" applyAlignment="1" applyProtection="1">
      <alignment horizontal="right" vertical="center"/>
      <protection locked="0"/>
    </xf>
    <xf numFmtId="183" fontId="16" fillId="0" borderId="22" xfId="5" applyNumberFormat="1" applyFont="1" applyBorder="1" applyAlignment="1" applyProtection="1">
      <alignment horizontal="right" vertical="center"/>
      <protection locked="0"/>
    </xf>
    <xf numFmtId="183" fontId="16" fillId="0" borderId="29" xfId="5" applyNumberFormat="1" applyFont="1" applyBorder="1" applyAlignment="1" applyProtection="1">
      <alignment horizontal="right" vertical="center"/>
      <protection locked="0"/>
    </xf>
    <xf numFmtId="183" fontId="18" fillId="2" borderId="1" xfId="5" applyNumberFormat="1" applyFont="1" applyFill="1" applyBorder="1" applyAlignment="1" applyProtection="1">
      <alignment vertical="center"/>
    </xf>
    <xf numFmtId="183" fontId="18" fillId="2" borderId="3" xfId="5" applyNumberFormat="1" applyFont="1" applyFill="1" applyBorder="1" applyAlignment="1" applyProtection="1">
      <alignment vertical="center"/>
    </xf>
    <xf numFmtId="183" fontId="18" fillId="2" borderId="5" xfId="5" applyNumberFormat="1" applyFont="1" applyFill="1" applyBorder="1" applyAlignment="1" applyProtection="1">
      <alignment vertical="center"/>
    </xf>
    <xf numFmtId="183" fontId="18" fillId="2" borderId="24" xfId="5" applyNumberFormat="1" applyFont="1" applyFill="1" applyBorder="1" applyAlignment="1" applyProtection="1">
      <alignment vertical="center"/>
    </xf>
    <xf numFmtId="183" fontId="18" fillId="2" borderId="17" xfId="5" applyNumberFormat="1" applyFont="1" applyFill="1" applyBorder="1" applyAlignment="1" applyProtection="1">
      <alignment vertical="center"/>
    </xf>
    <xf numFmtId="183" fontId="18" fillId="2" borderId="34" xfId="5" applyNumberFormat="1" applyFont="1" applyFill="1" applyBorder="1" applyAlignment="1" applyProtection="1">
      <alignment vertical="center"/>
    </xf>
    <xf numFmtId="183" fontId="18" fillId="2" borderId="33" xfId="5" applyNumberFormat="1" applyFont="1" applyFill="1" applyBorder="1" applyAlignment="1" applyProtection="1">
      <alignment vertical="center"/>
    </xf>
    <xf numFmtId="183" fontId="18" fillId="2" borderId="19" xfId="5" applyNumberFormat="1" applyFont="1" applyFill="1" applyBorder="1" applyAlignment="1" applyProtection="1">
      <alignment vertical="center"/>
    </xf>
    <xf numFmtId="0" fontId="16" fillId="0" borderId="12" xfId="4" applyFont="1" applyFill="1" applyBorder="1" applyAlignment="1" applyProtection="1">
      <alignment horizontal="left" vertical="center" wrapText="1" indent="1"/>
    </xf>
    <xf numFmtId="0" fontId="16" fillId="0" borderId="10" xfId="4" applyFont="1" applyFill="1" applyBorder="1" applyAlignment="1" applyProtection="1">
      <alignment horizontal="left" vertical="center" wrapText="1" indent="1"/>
    </xf>
    <xf numFmtId="0" fontId="16" fillId="0" borderId="19" xfId="4" applyFont="1" applyFill="1" applyBorder="1" applyAlignment="1" applyProtection="1">
      <alignment horizontal="left" vertical="center" wrapText="1" indent="1"/>
    </xf>
    <xf numFmtId="0" fontId="8" fillId="0" borderId="2" xfId="4" applyFont="1" applyBorder="1" applyAlignment="1" applyProtection="1">
      <alignment horizontal="center" vertical="center" wrapText="1"/>
    </xf>
    <xf numFmtId="0" fontId="8" fillId="0" borderId="1" xfId="4" applyFont="1" applyBorder="1" applyAlignment="1" applyProtection="1">
      <alignment horizontal="center" vertical="center" wrapText="1"/>
    </xf>
    <xf numFmtId="0" fontId="8" fillId="2" borderId="32" xfId="4" applyFont="1" applyFill="1" applyBorder="1" applyAlignment="1" applyProtection="1">
      <alignment horizontal="center" vertical="center" wrapText="1"/>
    </xf>
    <xf numFmtId="0" fontId="8" fillId="2" borderId="33" xfId="4" applyFont="1" applyFill="1" applyBorder="1" applyAlignment="1" applyProtection="1">
      <alignment vertical="center" wrapText="1"/>
    </xf>
    <xf numFmtId="0" fontId="8" fillId="2" borderId="2" xfId="4" applyFont="1" applyFill="1" applyBorder="1" applyAlignment="1" applyProtection="1">
      <alignment horizontal="center" vertical="center" wrapText="1"/>
    </xf>
    <xf numFmtId="0" fontId="8" fillId="2" borderId="1" xfId="4" applyFont="1" applyFill="1" applyBorder="1" applyAlignment="1" applyProtection="1">
      <alignment vertical="center" wrapText="1"/>
    </xf>
    <xf numFmtId="0" fontId="16" fillId="2" borderId="2" xfId="4" applyFont="1" applyFill="1" applyBorder="1" applyAlignment="1" applyProtection="1">
      <alignment horizontal="center" vertical="center" wrapText="1"/>
    </xf>
    <xf numFmtId="0" fontId="16" fillId="0" borderId="11" xfId="4" applyFont="1" applyFill="1" applyBorder="1" applyAlignment="1" applyProtection="1">
      <alignment horizontal="center" vertical="center" wrapText="1"/>
    </xf>
    <xf numFmtId="0" fontId="16" fillId="0" borderId="9" xfId="4" applyFont="1" applyFill="1" applyBorder="1" applyAlignment="1" applyProtection="1">
      <alignment horizontal="center" vertical="center" wrapText="1"/>
    </xf>
    <xf numFmtId="0" fontId="16" fillId="0" borderId="18" xfId="4" applyFont="1" applyFill="1" applyBorder="1" applyAlignment="1" applyProtection="1">
      <alignment horizontal="center" vertical="center" wrapText="1"/>
    </xf>
    <xf numFmtId="0" fontId="16" fillId="0" borderId="13" xfId="4" applyFont="1" applyFill="1" applyBorder="1" applyAlignment="1" applyProtection="1">
      <alignment horizontal="center" vertical="center" wrapText="1"/>
    </xf>
    <xf numFmtId="0" fontId="16" fillId="0" borderId="14" xfId="4" applyFont="1" applyFill="1" applyBorder="1" applyAlignment="1" applyProtection="1">
      <alignment horizontal="left" vertical="center" wrapText="1" indent="1"/>
    </xf>
    <xf numFmtId="0" fontId="16" fillId="0" borderId="21" xfId="4" applyFont="1" applyFill="1" applyBorder="1" applyAlignment="1" applyProtection="1">
      <alignment horizontal="center" vertical="center" wrapText="1"/>
    </xf>
    <xf numFmtId="0" fontId="16" fillId="0" borderId="0" xfId="4" applyFont="1" applyFill="1" applyAlignment="1" applyProtection="1">
      <alignment horizontal="left" indent="1"/>
    </xf>
    <xf numFmtId="0" fontId="16" fillId="0" borderId="22" xfId="4" applyFont="1" applyFill="1" applyBorder="1" applyAlignment="1" applyProtection="1">
      <alignment horizontal="left" vertical="center" wrapText="1" indent="1"/>
    </xf>
    <xf numFmtId="0" fontId="18" fillId="2" borderId="1" xfId="4" applyFont="1" applyFill="1" applyBorder="1" applyAlignment="1" applyProtection="1">
      <alignment vertical="center" wrapText="1"/>
    </xf>
    <xf numFmtId="0" fontId="8" fillId="2" borderId="1" xfId="4" applyFont="1" applyFill="1" applyBorder="1" applyAlignment="1" applyProtection="1">
      <alignment horizontal="left" vertical="center" wrapText="1" indent="1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4" fillId="0" borderId="0" xfId="4" applyFont="1" applyFill="1" applyProtection="1"/>
    <xf numFmtId="164" fontId="7" fillId="0" borderId="0" xfId="4" applyNumberFormat="1" applyFont="1" applyFill="1" applyBorder="1" applyAlignment="1" applyProtection="1">
      <alignment horizontal="centerContinuous" vertical="center"/>
    </xf>
    <xf numFmtId="164" fontId="7" fillId="0" borderId="35" xfId="4" applyNumberFormat="1" applyFont="1" applyFill="1" applyBorder="1" applyAlignment="1" applyProtection="1">
      <alignment horizontal="centerContinuous" vertical="center"/>
    </xf>
    <xf numFmtId="0" fontId="16" fillId="0" borderId="4" xfId="4" applyFont="1" applyFill="1" applyBorder="1" applyAlignment="1" applyProtection="1">
      <alignment horizontal="center" vertical="center" wrapText="1"/>
    </xf>
    <xf numFmtId="0" fontId="16" fillId="0" borderId="5" xfId="4" applyFont="1" applyFill="1" applyBorder="1" applyAlignment="1" applyProtection="1">
      <alignment horizontal="left" vertical="center" wrapText="1" indent="1"/>
    </xf>
    <xf numFmtId="0" fontId="16" fillId="0" borderId="8" xfId="4" applyFont="1" applyFill="1" applyBorder="1" applyAlignment="1" applyProtection="1">
      <alignment horizontal="left" vertical="center" wrapText="1" indent="1"/>
    </xf>
    <xf numFmtId="164" fontId="8" fillId="2" borderId="33" xfId="4" applyNumberFormat="1" applyFont="1" applyFill="1" applyBorder="1" applyAlignment="1" applyProtection="1">
      <alignment vertical="center" wrapText="1"/>
    </xf>
    <xf numFmtId="164" fontId="16" fillId="0" borderId="5" xfId="4" applyNumberFormat="1" applyFont="1" applyFill="1" applyBorder="1" applyAlignment="1" applyProtection="1">
      <alignment vertical="center" wrapText="1"/>
      <protection locked="0"/>
    </xf>
    <xf numFmtId="164" fontId="16" fillId="0" borderId="10" xfId="4" applyNumberFormat="1" applyFont="1" applyFill="1" applyBorder="1" applyAlignment="1" applyProtection="1">
      <alignment vertical="center" wrapText="1"/>
      <protection locked="0"/>
    </xf>
    <xf numFmtId="164" fontId="16" fillId="0" borderId="22" xfId="4" applyNumberFormat="1" applyFont="1" applyFill="1" applyBorder="1" applyAlignment="1" applyProtection="1">
      <alignment vertical="center" wrapText="1"/>
      <protection locked="0"/>
    </xf>
    <xf numFmtId="164" fontId="8" fillId="2" borderId="1" xfId="4" applyNumberFormat="1" applyFont="1" applyFill="1" applyBorder="1" applyAlignment="1" applyProtection="1">
      <alignment vertical="center" wrapText="1"/>
      <protection locked="0"/>
    </xf>
    <xf numFmtId="164" fontId="8" fillId="2" borderId="1" xfId="4" applyNumberFormat="1" applyFont="1" applyFill="1" applyBorder="1" applyAlignment="1" applyProtection="1">
      <alignment vertical="center" wrapText="1"/>
    </xf>
    <xf numFmtId="164" fontId="16" fillId="0" borderId="14" xfId="4" applyNumberFormat="1" applyFont="1" applyFill="1" applyBorder="1" applyAlignment="1" applyProtection="1">
      <alignment vertical="center" wrapText="1"/>
      <protection locked="0"/>
    </xf>
    <xf numFmtId="0" fontId="5" fillId="0" borderId="36" xfId="0" applyFont="1" applyFill="1" applyBorder="1" applyAlignment="1">
      <alignment horizontal="centerContinuous" vertical="center" wrapText="1"/>
    </xf>
    <xf numFmtId="0" fontId="0" fillId="0" borderId="0" xfId="0" applyAlignment="1">
      <alignment horizontal="left" vertical="center" wrapText="1" inden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 wrapText="1"/>
    </xf>
    <xf numFmtId="0" fontId="7" fillId="0" borderId="37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Continuous" vertical="center" wrapText="1"/>
    </xf>
    <xf numFmtId="0" fontId="5" fillId="0" borderId="26" xfId="0" applyFont="1" applyFill="1" applyBorder="1" applyAlignment="1">
      <alignment horizontal="centerContinuous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left" vertical="center" wrapText="1" indent="1"/>
    </xf>
    <xf numFmtId="0" fontId="16" fillId="0" borderId="38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/>
    </xf>
    <xf numFmtId="0" fontId="15" fillId="0" borderId="15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164" fontId="16" fillId="0" borderId="13" xfId="0" applyNumberFormat="1" applyFont="1" applyBorder="1" applyAlignment="1" applyProtection="1">
      <alignment horizontal="left" vertical="center" wrapText="1" indent="1"/>
    </xf>
    <xf numFmtId="164" fontId="16" fillId="0" borderId="39" xfId="0" applyNumberFormat="1" applyFont="1" applyBorder="1" applyAlignment="1" applyProtection="1">
      <alignment vertical="center" wrapText="1"/>
      <protection locked="0"/>
    </xf>
    <xf numFmtId="164" fontId="16" fillId="0" borderId="9" xfId="0" applyNumberFormat="1" applyFont="1" applyBorder="1" applyAlignment="1" applyProtection="1">
      <alignment horizontal="left" vertical="center" wrapText="1" indent="1"/>
    </xf>
    <xf numFmtId="164" fontId="16" fillId="0" borderId="40" xfId="0" applyNumberFormat="1" applyFont="1" applyBorder="1" applyAlignment="1" applyProtection="1">
      <alignment vertical="center" wrapText="1"/>
      <protection locked="0"/>
    </xf>
    <xf numFmtId="164" fontId="16" fillId="0" borderId="4" xfId="0" applyNumberFormat="1" applyFont="1" applyBorder="1" applyAlignment="1" applyProtection="1">
      <alignment horizontal="left" vertical="center" wrapText="1" indent="1"/>
    </xf>
    <xf numFmtId="164" fontId="8" fillId="2" borderId="1" xfId="0" applyNumberFormat="1" applyFont="1" applyFill="1" applyBorder="1" applyAlignment="1" applyProtection="1">
      <alignment vertical="center" wrapText="1"/>
    </xf>
    <xf numFmtId="0" fontId="16" fillId="0" borderId="22" xfId="5" quotePrefix="1" applyFont="1" applyBorder="1" applyAlignment="1">
      <alignment horizontal="left" vertical="center" indent="3"/>
    </xf>
    <xf numFmtId="183" fontId="18" fillId="2" borderId="41" xfId="5" applyNumberFormat="1" applyFont="1" applyFill="1" applyBorder="1" applyAlignment="1" applyProtection="1">
      <alignment vertical="center"/>
    </xf>
    <xf numFmtId="183" fontId="18" fillId="2" borderId="20" xfId="5" applyNumberFormat="1" applyFont="1" applyFill="1" applyBorder="1" applyAlignment="1" applyProtection="1">
      <alignment vertical="center"/>
    </xf>
    <xf numFmtId="164" fontId="16" fillId="0" borderId="12" xfId="4" applyNumberFormat="1" applyFont="1" applyFill="1" applyBorder="1" applyAlignment="1" applyProtection="1">
      <alignment vertical="center" wrapText="1"/>
      <protection locked="0"/>
    </xf>
    <xf numFmtId="164" fontId="16" fillId="0" borderId="10" xfId="4" applyNumberFormat="1" applyFont="1" applyFill="1" applyBorder="1" applyAlignment="1" applyProtection="1">
      <alignment horizontal="right" vertical="center" wrapText="1"/>
      <protection locked="0"/>
    </xf>
    <xf numFmtId="164" fontId="16" fillId="0" borderId="12" xfId="4" applyNumberFormat="1" applyFont="1" applyFill="1" applyBorder="1" applyAlignment="1" applyProtection="1">
      <alignment horizontal="right" vertical="center" wrapText="1"/>
      <protection locked="0"/>
    </xf>
    <xf numFmtId="164" fontId="16" fillId="0" borderId="19" xfId="4" applyNumberFormat="1" applyFont="1" applyFill="1" applyBorder="1" applyAlignment="1" applyProtection="1">
      <alignment horizontal="right" vertical="center" wrapText="1"/>
      <protection locked="0"/>
    </xf>
    <xf numFmtId="164" fontId="5" fillId="0" borderId="17" xfId="4" applyNumberFormat="1" applyFont="1" applyBorder="1" applyAlignment="1" applyProtection="1">
      <alignment horizontal="center" vertical="center" wrapText="1"/>
      <protection locked="0"/>
    </xf>
    <xf numFmtId="164" fontId="5" fillId="0" borderId="17" xfId="4" applyNumberFormat="1" applyFont="1" applyBorder="1" applyAlignment="1">
      <alignment horizontal="center" vertical="center" wrapText="1"/>
    </xf>
    <xf numFmtId="164" fontId="8" fillId="0" borderId="1" xfId="4" applyNumberFormat="1" applyFont="1" applyBorder="1" applyAlignment="1" applyProtection="1">
      <alignment horizontal="center" vertical="center" wrapText="1"/>
      <protection locked="0"/>
    </xf>
    <xf numFmtId="164" fontId="18" fillId="2" borderId="1" xfId="4" applyNumberFormat="1" applyFont="1" applyFill="1" applyBorder="1" applyAlignment="1" applyProtection="1">
      <alignment vertical="center" wrapText="1"/>
    </xf>
    <xf numFmtId="164" fontId="7" fillId="0" borderId="0" xfId="4" applyNumberFormat="1" applyFont="1" applyFill="1" applyBorder="1" applyAlignment="1" applyProtection="1">
      <alignment vertical="center" wrapText="1"/>
    </xf>
    <xf numFmtId="164" fontId="4" fillId="0" borderId="0" xfId="4" applyNumberFormat="1" applyFont="1" applyFill="1"/>
    <xf numFmtId="164" fontId="7" fillId="0" borderId="0" xfId="4" applyNumberFormat="1" applyFont="1" applyFill="1" applyBorder="1" applyAlignment="1" applyProtection="1">
      <alignment horizontal="centerContinuous" vertical="center"/>
      <protection locked="0"/>
    </xf>
    <xf numFmtId="164" fontId="7" fillId="0" borderId="35" xfId="4" applyNumberFormat="1" applyFont="1" applyFill="1" applyBorder="1" applyAlignment="1" applyProtection="1">
      <alignment horizontal="centerContinuous" vertical="center"/>
      <protection locked="0"/>
    </xf>
    <xf numFmtId="164" fontId="11" fillId="0" borderId="0" xfId="4" applyNumberFormat="1"/>
    <xf numFmtId="0" fontId="16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16" fillId="0" borderId="42" xfId="0" applyNumberFormat="1" applyFont="1" applyBorder="1" applyAlignment="1" applyProtection="1">
      <alignment horizontal="left" vertical="center" wrapText="1" indent="1"/>
    </xf>
    <xf numFmtId="164" fontId="8" fillId="2" borderId="2" xfId="0" applyNumberFormat="1" applyFont="1" applyFill="1" applyBorder="1" applyAlignment="1">
      <alignment horizontal="left" vertical="center" wrapText="1"/>
    </xf>
    <xf numFmtId="0" fontId="8" fillId="0" borderId="2" xfId="4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 applyProtection="1">
      <alignment vertical="center" wrapText="1"/>
    </xf>
    <xf numFmtId="164" fontId="8" fillId="0" borderId="1" xfId="4" applyNumberFormat="1" applyFont="1" applyFill="1" applyBorder="1" applyAlignment="1" applyProtection="1">
      <alignment vertical="center" wrapText="1"/>
      <protection locked="0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1" fontId="16" fillId="0" borderId="10" xfId="0" applyNumberFormat="1" applyFon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183" fontId="16" fillId="4" borderId="10" xfId="5" applyNumberFormat="1" applyFont="1" applyFill="1" applyBorder="1" applyAlignment="1" applyProtection="1">
      <alignment vertical="center"/>
    </xf>
    <xf numFmtId="183" fontId="18" fillId="5" borderId="19" xfId="5" applyNumberFormat="1" applyFont="1" applyFill="1" applyBorder="1" applyAlignment="1" applyProtection="1">
      <alignment vertical="center"/>
    </xf>
    <xf numFmtId="0" fontId="16" fillId="0" borderId="10" xfId="5" applyFont="1" applyBorder="1" applyAlignment="1">
      <alignment horizontal="left" vertical="center" indent="3"/>
    </xf>
    <xf numFmtId="0" fontId="5" fillId="0" borderId="5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164" fontId="18" fillId="2" borderId="43" xfId="0" applyNumberFormat="1" applyFont="1" applyFill="1" applyBorder="1" applyAlignment="1" applyProtection="1">
      <alignment vertical="center" wrapText="1"/>
    </xf>
    <xf numFmtId="164" fontId="16" fillId="0" borderId="28" xfId="0" applyNumberFormat="1" applyFont="1" applyFill="1" applyBorder="1" applyAlignment="1" applyProtection="1">
      <alignment vertical="center" wrapText="1"/>
      <protection locked="0"/>
    </xf>
    <xf numFmtId="164" fontId="18" fillId="2" borderId="43" xfId="0" applyNumberFormat="1" applyFont="1" applyFill="1" applyBorder="1" applyAlignment="1">
      <alignment vertical="center" wrapText="1"/>
    </xf>
    <xf numFmtId="164" fontId="16" fillId="0" borderId="7" xfId="0" applyNumberFormat="1" applyFont="1" applyFill="1" applyBorder="1" applyAlignment="1" applyProtection="1">
      <alignment vertical="center" wrapText="1"/>
      <protection locked="0"/>
    </xf>
    <xf numFmtId="164" fontId="16" fillId="0" borderId="44" xfId="0" applyNumberFormat="1" applyFont="1" applyFill="1" applyBorder="1" applyAlignment="1" applyProtection="1">
      <alignment vertical="center" wrapText="1"/>
      <protection locked="0"/>
    </xf>
    <xf numFmtId="164" fontId="16" fillId="0" borderId="40" xfId="0" applyNumberFormat="1" applyFont="1" applyFill="1" applyBorder="1" applyAlignment="1" applyProtection="1">
      <alignment vertical="center" wrapText="1"/>
      <protection locked="0"/>
    </xf>
    <xf numFmtId="164" fontId="16" fillId="0" borderId="39" xfId="0" applyNumberFormat="1" applyFont="1" applyFill="1" applyBorder="1" applyAlignment="1" applyProtection="1">
      <alignment vertical="center" wrapText="1"/>
      <protection locked="0"/>
    </xf>
    <xf numFmtId="164" fontId="8" fillId="2" borderId="43" xfId="0" applyNumberFormat="1" applyFont="1" applyFill="1" applyBorder="1" applyAlignment="1">
      <alignment vertical="center" wrapText="1"/>
    </xf>
    <xf numFmtId="164" fontId="18" fillId="0" borderId="43" xfId="0" applyNumberFormat="1" applyFont="1" applyFill="1" applyBorder="1" applyAlignment="1" applyProtection="1">
      <alignment vertical="center" wrapText="1"/>
      <protection locked="0"/>
    </xf>
    <xf numFmtId="164" fontId="8" fillId="2" borderId="45" xfId="0" applyNumberFormat="1" applyFont="1" applyFill="1" applyBorder="1" applyAlignment="1">
      <alignment vertical="center" wrapText="1"/>
    </xf>
    <xf numFmtId="0" fontId="5" fillId="0" borderId="34" xfId="0" quotePrefix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left" vertical="center" wrapText="1"/>
    </xf>
    <xf numFmtId="164" fontId="16" fillId="0" borderId="15" xfId="0" applyNumberFormat="1" applyFont="1" applyFill="1" applyBorder="1" applyAlignment="1">
      <alignment vertical="center" wrapText="1"/>
    </xf>
    <xf numFmtId="164" fontId="16" fillId="0" borderId="46" xfId="0" applyNumberFormat="1" applyFont="1" applyFill="1" applyBorder="1" applyAlignment="1" applyProtection="1">
      <alignment vertical="center" wrapText="1"/>
      <protection locked="0"/>
    </xf>
    <xf numFmtId="164" fontId="18" fillId="2" borderId="1" xfId="0" applyNumberFormat="1" applyFont="1" applyFill="1" applyBorder="1" applyAlignment="1" applyProtection="1">
      <alignment vertical="center" wrapText="1"/>
    </xf>
    <xf numFmtId="164" fontId="18" fillId="0" borderId="1" xfId="0" applyNumberFormat="1" applyFont="1" applyFill="1" applyBorder="1" applyAlignment="1" applyProtection="1">
      <alignment vertical="center" wrapText="1"/>
      <protection locked="0"/>
    </xf>
    <xf numFmtId="164" fontId="18" fillId="2" borderId="1" xfId="0" applyNumberFormat="1" applyFont="1" applyFill="1" applyBorder="1" applyAlignment="1">
      <alignment vertical="center" wrapText="1"/>
    </xf>
    <xf numFmtId="164" fontId="16" fillId="0" borderId="19" xfId="0" applyNumberFormat="1" applyFont="1" applyFill="1" applyBorder="1" applyAlignment="1" applyProtection="1">
      <alignment vertical="center" wrapText="1"/>
      <protection locked="0"/>
    </xf>
    <xf numFmtId="164" fontId="16" fillId="0" borderId="14" xfId="0" applyNumberFormat="1" applyFont="1" applyFill="1" applyBorder="1" applyAlignment="1" applyProtection="1">
      <alignment vertical="center" wrapText="1"/>
      <protection locked="0"/>
    </xf>
    <xf numFmtId="183" fontId="16" fillId="0" borderId="14" xfId="5" applyNumberFormat="1" applyFont="1" applyFill="1" applyBorder="1" applyAlignment="1" applyProtection="1">
      <alignment vertical="center"/>
      <protection locked="0"/>
    </xf>
    <xf numFmtId="183" fontId="16" fillId="0" borderId="30" xfId="5" applyNumberFormat="1" applyFont="1" applyFill="1" applyBorder="1" applyAlignment="1" applyProtection="1">
      <alignment vertical="center"/>
      <protection locked="0"/>
    </xf>
    <xf numFmtId="183" fontId="16" fillId="0" borderId="22" xfId="5" applyNumberFormat="1" applyFont="1" applyFill="1" applyBorder="1" applyAlignment="1" applyProtection="1">
      <alignment vertical="center"/>
      <protection locked="0"/>
    </xf>
    <xf numFmtId="183" fontId="16" fillId="0" borderId="29" xfId="5" applyNumberFormat="1" applyFont="1" applyFill="1" applyBorder="1" applyAlignment="1" applyProtection="1">
      <alignment vertical="center"/>
      <protection locked="0"/>
    </xf>
    <xf numFmtId="164" fontId="5" fillId="0" borderId="45" xfId="4" applyNumberFormat="1" applyFont="1" applyBorder="1" applyAlignment="1" applyProtection="1">
      <alignment horizontal="center" vertical="center" wrapText="1"/>
      <protection locked="0"/>
    </xf>
    <xf numFmtId="0" fontId="12" fillId="0" borderId="34" xfId="4" applyFont="1" applyBorder="1" applyAlignment="1">
      <alignment horizontal="center" wrapText="1"/>
    </xf>
    <xf numFmtId="164" fontId="8" fillId="0" borderId="43" xfId="4" applyNumberFormat="1" applyFont="1" applyBorder="1" applyAlignment="1" applyProtection="1">
      <alignment horizontal="center" vertical="center" wrapText="1"/>
      <protection locked="0"/>
    </xf>
    <xf numFmtId="164" fontId="8" fillId="2" borderId="47" xfId="4" applyNumberFormat="1" applyFont="1" applyFill="1" applyBorder="1" applyAlignment="1" applyProtection="1">
      <alignment vertical="center" wrapText="1"/>
    </xf>
    <xf numFmtId="164" fontId="8" fillId="0" borderId="43" xfId="4" applyNumberFormat="1" applyFont="1" applyFill="1" applyBorder="1" applyAlignment="1" applyProtection="1">
      <alignment vertical="center" wrapText="1"/>
      <protection locked="0"/>
    </xf>
    <xf numFmtId="164" fontId="8" fillId="2" borderId="43" xfId="4" applyNumberFormat="1" applyFont="1" applyFill="1" applyBorder="1" applyAlignment="1" applyProtection="1">
      <alignment vertical="center" wrapText="1"/>
    </xf>
    <xf numFmtId="164" fontId="16" fillId="0" borderId="44" xfId="4" applyNumberFormat="1" applyFont="1" applyFill="1" applyBorder="1" applyAlignment="1" applyProtection="1">
      <alignment horizontal="right" vertical="center" wrapText="1"/>
      <protection locked="0"/>
    </xf>
    <xf numFmtId="164" fontId="16" fillId="0" borderId="28" xfId="4" applyNumberFormat="1" applyFont="1" applyFill="1" applyBorder="1" applyAlignment="1" applyProtection="1">
      <alignment horizontal="right" vertical="center" wrapText="1"/>
      <protection locked="0"/>
    </xf>
    <xf numFmtId="164" fontId="16" fillId="0" borderId="46" xfId="4" applyNumberFormat="1" applyFont="1" applyFill="1" applyBorder="1" applyAlignment="1" applyProtection="1">
      <alignment horizontal="right" vertical="center" wrapText="1"/>
      <protection locked="0"/>
    </xf>
    <xf numFmtId="164" fontId="16" fillId="0" borderId="39" xfId="4" applyNumberFormat="1" applyFont="1" applyFill="1" applyBorder="1" applyAlignment="1" applyProtection="1">
      <alignment vertical="center" wrapText="1"/>
      <protection locked="0"/>
    </xf>
    <xf numFmtId="164" fontId="16" fillId="0" borderId="44" xfId="4" applyNumberFormat="1" applyFont="1" applyFill="1" applyBorder="1" applyAlignment="1" applyProtection="1">
      <alignment vertical="center" wrapText="1"/>
      <protection locked="0"/>
    </xf>
    <xf numFmtId="164" fontId="16" fillId="0" borderId="40" xfId="4" applyNumberFormat="1" applyFont="1" applyFill="1" applyBorder="1" applyAlignment="1" applyProtection="1">
      <alignment vertical="center" wrapText="1"/>
      <protection locked="0"/>
    </xf>
    <xf numFmtId="164" fontId="16" fillId="0" borderId="28" xfId="4" applyNumberFormat="1" applyFont="1" applyFill="1" applyBorder="1" applyAlignment="1" applyProtection="1">
      <alignment vertical="center" wrapText="1"/>
      <protection locked="0"/>
    </xf>
    <xf numFmtId="164" fontId="18" fillId="2" borderId="43" xfId="4" applyNumberFormat="1" applyFont="1" applyFill="1" applyBorder="1" applyAlignment="1" applyProtection="1">
      <alignment vertical="center" wrapText="1"/>
    </xf>
    <xf numFmtId="164" fontId="8" fillId="2" borderId="43" xfId="4" applyNumberFormat="1" applyFont="1" applyFill="1" applyBorder="1" applyAlignment="1" applyProtection="1">
      <alignment vertical="center" wrapText="1"/>
      <protection locked="0"/>
    </xf>
    <xf numFmtId="0" fontId="25" fillId="0" borderId="41" xfId="4" applyFont="1" applyBorder="1" applyAlignment="1">
      <alignment horizontal="center"/>
    </xf>
    <xf numFmtId="0" fontId="16" fillId="0" borderId="31" xfId="4" applyFont="1" applyFill="1" applyBorder="1" applyAlignment="1" applyProtection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9" fontId="26" fillId="0" borderId="30" xfId="6" applyFont="1" applyFill="1" applyBorder="1" applyAlignment="1">
      <alignment vertical="center" wrapText="1"/>
    </xf>
    <xf numFmtId="9" fontId="26" fillId="0" borderId="27" xfId="6" applyFont="1" applyFill="1" applyBorder="1" applyAlignment="1">
      <alignment vertical="center" wrapText="1"/>
    </xf>
    <xf numFmtId="9" fontId="26" fillId="0" borderId="29" xfId="6" applyFont="1" applyFill="1" applyBorder="1" applyAlignment="1">
      <alignment vertical="center" wrapText="1"/>
    </xf>
    <xf numFmtId="9" fontId="25" fillId="2" borderId="3" xfId="6" applyFont="1" applyFill="1" applyBorder="1" applyAlignment="1">
      <alignment vertical="center" wrapText="1"/>
    </xf>
    <xf numFmtId="164" fontId="18" fillId="2" borderId="15" xfId="0" applyNumberFormat="1" applyFont="1" applyFill="1" applyBorder="1" applyAlignment="1" applyProtection="1">
      <alignment vertical="center" wrapText="1"/>
    </xf>
    <xf numFmtId="164" fontId="16" fillId="0" borderId="48" xfId="0" applyNumberFormat="1" applyFont="1" applyFill="1" applyBorder="1" applyAlignment="1" applyProtection="1">
      <alignment vertical="center" wrapText="1"/>
      <protection locked="0"/>
    </xf>
    <xf numFmtId="164" fontId="16" fillId="0" borderId="49" xfId="0" applyNumberFormat="1" applyFont="1" applyFill="1" applyBorder="1" applyAlignment="1" applyProtection="1">
      <alignment vertical="center" wrapText="1"/>
      <protection locked="0"/>
    </xf>
    <xf numFmtId="164" fontId="18" fillId="0" borderId="15" xfId="0" applyNumberFormat="1" applyFont="1" applyFill="1" applyBorder="1" applyAlignment="1" applyProtection="1">
      <alignment vertical="center" wrapText="1"/>
      <protection locked="0"/>
    </xf>
    <xf numFmtId="164" fontId="18" fillId="2" borderId="15" xfId="0" applyNumberFormat="1" applyFont="1" applyFill="1" applyBorder="1" applyAlignment="1">
      <alignment vertical="center" wrapText="1"/>
    </xf>
    <xf numFmtId="164" fontId="16" fillId="0" borderId="35" xfId="0" applyNumberFormat="1" applyFont="1" applyFill="1" applyBorder="1" applyAlignment="1" applyProtection="1">
      <alignment vertical="center" wrapText="1"/>
      <protection locked="0"/>
    </xf>
    <xf numFmtId="164" fontId="8" fillId="2" borderId="15" xfId="0" applyNumberFormat="1" applyFont="1" applyFill="1" applyBorder="1" applyAlignment="1">
      <alignment vertical="center" wrapText="1"/>
    </xf>
    <xf numFmtId="164" fontId="16" fillId="0" borderId="50" xfId="0" applyNumberFormat="1" applyFont="1" applyFill="1" applyBorder="1" applyAlignment="1" applyProtection="1">
      <alignment vertical="center" wrapText="1"/>
      <protection locked="0"/>
    </xf>
    <xf numFmtId="0" fontId="0" fillId="0" borderId="51" xfId="0" applyBorder="1" applyAlignment="1">
      <alignment vertical="center" wrapText="1"/>
    </xf>
    <xf numFmtId="9" fontId="0" fillId="0" borderId="30" xfId="6" applyFont="1" applyBorder="1" applyAlignment="1">
      <alignment vertical="center" wrapText="1"/>
    </xf>
    <xf numFmtId="9" fontId="0" fillId="0" borderId="3" xfId="6" applyFont="1" applyBorder="1" applyAlignment="1">
      <alignment vertical="center" wrapText="1"/>
    </xf>
    <xf numFmtId="9" fontId="0" fillId="0" borderId="52" xfId="6" applyFont="1" applyBorder="1" applyAlignment="1">
      <alignment vertical="center" wrapText="1"/>
    </xf>
    <xf numFmtId="9" fontId="0" fillId="2" borderId="3" xfId="6" applyFont="1" applyFill="1" applyBorder="1" applyAlignment="1">
      <alignment vertical="center" wrapText="1"/>
    </xf>
    <xf numFmtId="9" fontId="24" fillId="2" borderId="3" xfId="6" applyFont="1" applyFill="1" applyBorder="1" applyAlignment="1">
      <alignment vertical="center" wrapText="1"/>
    </xf>
    <xf numFmtId="9" fontId="27" fillId="2" borderId="3" xfId="6" applyFont="1" applyFill="1" applyBorder="1" applyAlignment="1">
      <alignment vertical="center" wrapText="1"/>
    </xf>
    <xf numFmtId="0" fontId="7" fillId="0" borderId="53" xfId="0" applyFont="1" applyBorder="1" applyAlignment="1">
      <alignment horizontal="left" vertical="center" wrapText="1"/>
    </xf>
    <xf numFmtId="9" fontId="24" fillId="0" borderId="3" xfId="6" applyFont="1" applyFill="1" applyBorder="1" applyAlignment="1">
      <alignment vertical="center" wrapText="1"/>
    </xf>
    <xf numFmtId="9" fontId="26" fillId="0" borderId="30" xfId="6" applyFont="1" applyBorder="1" applyAlignment="1">
      <alignment vertical="center" wrapText="1"/>
    </xf>
    <xf numFmtId="9" fontId="26" fillId="0" borderId="52" xfId="6" applyFont="1" applyBorder="1" applyAlignment="1">
      <alignment vertical="center" wrapText="1"/>
    </xf>
    <xf numFmtId="164" fontId="26" fillId="0" borderId="5" xfId="0" applyNumberFormat="1" applyFont="1" applyBorder="1" applyAlignment="1">
      <alignment vertical="center" wrapText="1"/>
    </xf>
    <xf numFmtId="9" fontId="26" fillId="0" borderId="39" xfId="6" applyFont="1" applyBorder="1" applyAlignment="1" applyProtection="1">
      <alignment vertical="center" wrapText="1"/>
      <protection locked="0"/>
    </xf>
    <xf numFmtId="164" fontId="26" fillId="0" borderId="10" xfId="0" applyNumberFormat="1" applyFont="1" applyBorder="1" applyAlignment="1">
      <alignment vertical="center" wrapText="1"/>
    </xf>
    <xf numFmtId="164" fontId="26" fillId="0" borderId="28" xfId="0" applyNumberFormat="1" applyFont="1" applyBorder="1" applyAlignment="1" applyProtection="1">
      <alignment vertical="center" wrapText="1"/>
      <protection locked="0"/>
    </xf>
    <xf numFmtId="164" fontId="26" fillId="0" borderId="10" xfId="0" applyNumberFormat="1" applyFont="1" applyBorder="1" applyAlignment="1" applyProtection="1">
      <alignment vertical="center" wrapText="1"/>
      <protection locked="0"/>
    </xf>
    <xf numFmtId="9" fontId="26" fillId="0" borderId="30" xfId="6" applyFont="1" applyBorder="1" applyAlignment="1" applyProtection="1">
      <alignment vertical="center" wrapText="1"/>
      <protection locked="0"/>
    </xf>
    <xf numFmtId="164" fontId="5" fillId="0" borderId="43" xfId="0" applyNumberFormat="1" applyFont="1" applyBorder="1" applyAlignment="1">
      <alignment horizontal="center" vertical="center" wrapText="1"/>
    </xf>
    <xf numFmtId="164" fontId="16" fillId="2" borderId="46" xfId="0" applyNumberFormat="1" applyFont="1" applyFill="1" applyBorder="1" applyAlignment="1" applyProtection="1">
      <alignment horizontal="center" vertical="center" wrapText="1"/>
    </xf>
    <xf numFmtId="164" fontId="0" fillId="0" borderId="27" xfId="0" applyNumberFormat="1" applyBorder="1" applyAlignment="1">
      <alignment vertical="center" wrapText="1"/>
    </xf>
    <xf numFmtId="164" fontId="0" fillId="2" borderId="3" xfId="0" applyNumberFormat="1" applyFill="1" applyBorder="1" applyAlignment="1">
      <alignment vertical="center" wrapText="1"/>
    </xf>
    <xf numFmtId="164" fontId="25" fillId="0" borderId="9" xfId="0" applyNumberFormat="1" applyFont="1" applyBorder="1" applyAlignment="1" applyProtection="1">
      <alignment horizontal="center" vertical="center" wrapText="1"/>
      <protection locked="0"/>
    </xf>
    <xf numFmtId="164" fontId="16" fillId="0" borderId="7" xfId="4" applyNumberFormat="1" applyFont="1" applyFill="1" applyBorder="1" applyAlignment="1" applyProtection="1">
      <alignment vertical="center" wrapText="1"/>
      <protection locked="0"/>
    </xf>
    <xf numFmtId="9" fontId="26" fillId="2" borderId="3" xfId="6" applyFont="1" applyFill="1" applyBorder="1" applyAlignment="1">
      <alignment vertical="center" wrapText="1"/>
    </xf>
    <xf numFmtId="9" fontId="25" fillId="2" borderId="3" xfId="4" applyNumberFormat="1" applyFont="1" applyFill="1" applyBorder="1"/>
    <xf numFmtId="9" fontId="26" fillId="0" borderId="52" xfId="4" applyNumberFormat="1" applyFont="1" applyBorder="1"/>
    <xf numFmtId="9" fontId="26" fillId="0" borderId="30" xfId="4" applyNumberFormat="1" applyFont="1" applyBorder="1"/>
    <xf numFmtId="9" fontId="26" fillId="0" borderId="27" xfId="4" applyNumberFormat="1" applyFont="1" applyBorder="1"/>
    <xf numFmtId="9" fontId="26" fillId="0" borderId="29" xfId="4" applyNumberFormat="1" applyFont="1" applyBorder="1"/>
    <xf numFmtId="9" fontId="26" fillId="0" borderId="24" xfId="4" applyNumberFormat="1" applyFont="1" applyFill="1" applyBorder="1"/>
    <xf numFmtId="9" fontId="26" fillId="0" borderId="27" xfId="4" applyNumberFormat="1" applyFont="1" applyFill="1" applyBorder="1"/>
    <xf numFmtId="9" fontId="26" fillId="0" borderId="3" xfId="4" applyNumberFormat="1" applyFont="1" applyBorder="1"/>
    <xf numFmtId="0" fontId="16" fillId="0" borderId="31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 indent="1"/>
    </xf>
    <xf numFmtId="164" fontId="16" fillId="0" borderId="17" xfId="0" applyNumberFormat="1" applyFont="1" applyFill="1" applyBorder="1" applyAlignment="1" applyProtection="1">
      <alignment vertical="center" wrapText="1"/>
      <protection locked="0"/>
    </xf>
    <xf numFmtId="9" fontId="26" fillId="0" borderId="15" xfId="6" applyFont="1" applyBorder="1" applyAlignment="1">
      <alignment vertical="center" wrapText="1"/>
    </xf>
    <xf numFmtId="9" fontId="24" fillId="0" borderId="53" xfId="6" applyFont="1" applyFill="1" applyBorder="1" applyAlignment="1">
      <alignment vertical="center" wrapText="1"/>
    </xf>
    <xf numFmtId="9" fontId="16" fillId="0" borderId="24" xfId="5" applyNumberFormat="1" applyFont="1" applyBorder="1" applyAlignment="1" applyProtection="1">
      <alignment horizontal="right" vertical="center"/>
      <protection locked="0"/>
    </xf>
    <xf numFmtId="0" fontId="25" fillId="0" borderId="13" xfId="0" applyFont="1" applyBorder="1" applyAlignment="1">
      <alignment horizontal="left" vertical="center" wrapText="1" indent="1"/>
    </xf>
    <xf numFmtId="0" fontId="25" fillId="0" borderId="9" xfId="0" applyFont="1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0" fillId="0" borderId="5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9" fontId="25" fillId="6" borderId="24" xfId="4" applyNumberFormat="1" applyFont="1" applyFill="1" applyBorder="1"/>
    <xf numFmtId="0" fontId="29" fillId="0" borderId="0" xfId="3" applyFont="1" applyAlignment="1">
      <alignment horizontal="center"/>
    </xf>
    <xf numFmtId="0" fontId="29" fillId="0" borderId="0" xfId="3" applyFont="1"/>
    <xf numFmtId="0" fontId="28" fillId="0" borderId="0" xfId="3" applyAlignment="1">
      <alignment horizontal="center"/>
    </xf>
    <xf numFmtId="0" fontId="30" fillId="0" borderId="0" xfId="3" applyFont="1" applyAlignment="1">
      <alignment horizontal="right"/>
    </xf>
    <xf numFmtId="0" fontId="28" fillId="0" borderId="0" xfId="3"/>
    <xf numFmtId="0" fontId="31" fillId="0" borderId="0" xfId="3" applyFont="1" applyAlignment="1"/>
    <xf numFmtId="0" fontId="32" fillId="0" borderId="0" xfId="3" applyFont="1"/>
    <xf numFmtId="0" fontId="29" fillId="0" borderId="54" xfId="3" applyFont="1" applyBorder="1" applyAlignment="1">
      <alignment horizontal="center"/>
    </xf>
    <xf numFmtId="0" fontId="29" fillId="0" borderId="55" xfId="3" applyFont="1" applyBorder="1"/>
    <xf numFmtId="0" fontId="29" fillId="0" borderId="55" xfId="3" applyFont="1" applyBorder="1" applyAlignment="1">
      <alignment horizontal="center"/>
    </xf>
    <xf numFmtId="0" fontId="29" fillId="0" borderId="56" xfId="3" applyFont="1" applyBorder="1"/>
    <xf numFmtId="0" fontId="29" fillId="0" borderId="57" xfId="3" applyFont="1" applyBorder="1" applyAlignment="1">
      <alignment horizontal="center"/>
    </xf>
    <xf numFmtId="0" fontId="29" fillId="0" borderId="14" xfId="3" applyFont="1" applyBorder="1"/>
    <xf numFmtId="0" fontId="29" fillId="0" borderId="14" xfId="3" applyFont="1" applyBorder="1" applyAlignment="1">
      <alignment horizontal="center"/>
    </xf>
    <xf numFmtId="0" fontId="29" fillId="0" borderId="58" xfId="3" applyFont="1" applyBorder="1"/>
    <xf numFmtId="0" fontId="29" fillId="0" borderId="59" xfId="3" applyFont="1" applyBorder="1" applyAlignment="1">
      <alignment horizontal="center"/>
    </xf>
    <xf numFmtId="0" fontId="29" fillId="0" borderId="10" xfId="3" applyFont="1" applyBorder="1"/>
    <xf numFmtId="0" fontId="28" fillId="0" borderId="10" xfId="3" applyBorder="1" applyAlignment="1">
      <alignment horizontal="center"/>
    </xf>
    <xf numFmtId="0" fontId="29" fillId="0" borderId="60" xfId="3" applyFont="1" applyBorder="1"/>
    <xf numFmtId="0" fontId="30" fillId="0" borderId="60" xfId="3" applyFont="1" applyBorder="1"/>
    <xf numFmtId="0" fontId="28" fillId="0" borderId="60" xfId="3" applyBorder="1"/>
    <xf numFmtId="0" fontId="29" fillId="0" borderId="61" xfId="3" applyFont="1" applyBorder="1" applyAlignment="1">
      <alignment horizontal="center"/>
    </xf>
    <xf numFmtId="0" fontId="29" fillId="0" borderId="62" xfId="3" applyFont="1" applyBorder="1"/>
    <xf numFmtId="0" fontId="28" fillId="0" borderId="62" xfId="3" applyBorder="1" applyAlignment="1">
      <alignment horizontal="center"/>
    </xf>
    <xf numFmtId="0" fontId="28" fillId="0" borderId="63" xfId="3" applyBorder="1"/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vertical="center" wrapText="1"/>
    </xf>
    <xf numFmtId="164" fontId="16" fillId="0" borderId="12" xfId="0" applyNumberFormat="1" applyFont="1" applyFill="1" applyBorder="1" applyAlignment="1" applyProtection="1">
      <alignment vertical="center" wrapText="1"/>
      <protection locked="0"/>
    </xf>
    <xf numFmtId="164" fontId="16" fillId="0" borderId="0" xfId="0" applyNumberFormat="1" applyFont="1" applyFill="1" applyBorder="1" applyAlignment="1" applyProtection="1">
      <alignment vertical="center" wrapText="1"/>
      <protection locked="0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left" vertical="center" wrapText="1" indent="1"/>
    </xf>
    <xf numFmtId="1" fontId="16" fillId="0" borderId="22" xfId="0" applyNumberFormat="1" applyFont="1" applyBorder="1" applyAlignment="1" applyProtection="1">
      <alignment vertical="center" wrapText="1"/>
      <protection locked="0"/>
    </xf>
    <xf numFmtId="164" fontId="8" fillId="5" borderId="1" xfId="0" applyNumberFormat="1" applyFont="1" applyFill="1" applyBorder="1" applyAlignment="1" applyProtection="1">
      <alignment vertical="center" wrapText="1"/>
    </xf>
    <xf numFmtId="164" fontId="16" fillId="6" borderId="27" xfId="0" applyNumberFormat="1" applyFont="1" applyFill="1" applyBorder="1" applyAlignment="1" applyProtection="1">
      <alignment vertical="center" wrapText="1"/>
    </xf>
    <xf numFmtId="164" fontId="16" fillId="6" borderId="29" xfId="0" applyNumberFormat="1" applyFont="1" applyFill="1" applyBorder="1" applyAlignment="1" applyProtection="1">
      <alignment vertical="center" wrapText="1"/>
    </xf>
    <xf numFmtId="9" fontId="16" fillId="2" borderId="24" xfId="5" applyNumberFormat="1" applyFont="1" applyFill="1" applyBorder="1" applyAlignment="1" applyProtection="1">
      <alignment horizontal="right" vertical="center"/>
      <protection locked="0"/>
    </xf>
    <xf numFmtId="9" fontId="0" fillId="0" borderId="27" xfId="0" applyNumberFormat="1" applyBorder="1" applyAlignment="1">
      <alignment vertical="center" wrapText="1"/>
    </xf>
    <xf numFmtId="9" fontId="0" fillId="0" borderId="29" xfId="0" applyNumberFormat="1" applyBorder="1" applyAlignment="1">
      <alignment vertical="center" wrapText="1"/>
    </xf>
    <xf numFmtId="9" fontId="12" fillId="2" borderId="3" xfId="0" applyNumberFormat="1" applyFont="1" applyFill="1" applyBorder="1" applyAlignment="1">
      <alignment vertical="center" wrapText="1"/>
    </xf>
    <xf numFmtId="9" fontId="8" fillId="2" borderId="1" xfId="0" applyNumberFormat="1" applyFont="1" applyFill="1" applyBorder="1" applyAlignment="1">
      <alignment vertical="center" wrapText="1"/>
    </xf>
    <xf numFmtId="9" fontId="8" fillId="2" borderId="3" xfId="0" applyNumberFormat="1" applyFont="1" applyFill="1" applyBorder="1" applyAlignment="1">
      <alignment vertical="center" wrapText="1"/>
    </xf>
    <xf numFmtId="9" fontId="0" fillId="2" borderId="3" xfId="0" applyNumberFormat="1" applyFill="1" applyBorder="1" applyAlignment="1">
      <alignment vertical="center" wrapText="1"/>
    </xf>
    <xf numFmtId="0" fontId="28" fillId="0" borderId="10" xfId="3" applyFont="1" applyBorder="1" applyAlignment="1">
      <alignment horizontal="center"/>
    </xf>
    <xf numFmtId="0" fontId="28" fillId="0" borderId="60" xfId="3" applyFont="1" applyBorder="1"/>
    <xf numFmtId="0" fontId="5" fillId="0" borderId="4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0" fillId="0" borderId="30" xfId="0" applyNumberFormat="1" applyBorder="1" applyAlignment="1">
      <alignment vertical="center" wrapText="1"/>
    </xf>
    <xf numFmtId="3" fontId="0" fillId="0" borderId="27" xfId="0" applyNumberFormat="1" applyBorder="1" applyAlignment="1">
      <alignment vertical="center" wrapText="1"/>
    </xf>
    <xf numFmtId="164" fontId="8" fillId="2" borderId="3" xfId="0" applyNumberFormat="1" applyFont="1" applyFill="1" applyBorder="1" applyAlignment="1">
      <alignment vertical="center" wrapText="1"/>
    </xf>
    <xf numFmtId="1" fontId="16" fillId="0" borderId="10" xfId="0" applyNumberFormat="1" applyFont="1" applyBorder="1" applyAlignment="1" applyProtection="1">
      <alignment horizontal="center" vertical="center" wrapText="1"/>
      <protection locked="0"/>
    </xf>
    <xf numFmtId="164" fontId="16" fillId="0" borderId="45" xfId="0" applyNumberFormat="1" applyFont="1" applyFill="1" applyBorder="1" applyAlignment="1" applyProtection="1">
      <alignment vertical="center" wrapText="1"/>
      <protection locked="0"/>
    </xf>
    <xf numFmtId="9" fontId="26" fillId="0" borderId="27" xfId="6" applyFont="1" applyBorder="1" applyAlignment="1">
      <alignment vertical="center" wrapText="1"/>
    </xf>
    <xf numFmtId="9" fontId="26" fillId="0" borderId="29" xfId="6" applyFont="1" applyBorder="1" applyAlignment="1">
      <alignment vertical="center" wrapText="1"/>
    </xf>
    <xf numFmtId="9" fontId="26" fillId="0" borderId="3" xfId="6" applyFont="1" applyBorder="1" applyAlignment="1">
      <alignment vertical="center" wrapText="1"/>
    </xf>
    <xf numFmtId="9" fontId="26" fillId="0" borderId="34" xfId="6" applyFont="1" applyBorder="1" applyAlignment="1">
      <alignment vertical="center" wrapText="1"/>
    </xf>
    <xf numFmtId="3" fontId="16" fillId="0" borderId="28" xfId="0" applyNumberFormat="1" applyFont="1" applyBorder="1" applyAlignment="1" applyProtection="1">
      <alignment vertical="center" wrapText="1"/>
      <protection locked="0"/>
    </xf>
    <xf numFmtId="3" fontId="0" fillId="0" borderId="10" xfId="0" applyNumberFormat="1" applyBorder="1" applyAlignment="1">
      <alignment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right" vertical="center" wrapText="1"/>
    </xf>
    <xf numFmtId="0" fontId="7" fillId="0" borderId="4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64" fontId="6" fillId="0" borderId="35" xfId="0" applyNumberFormat="1" applyFont="1" applyBorder="1" applyAlignment="1">
      <alignment horizontal="center"/>
    </xf>
    <xf numFmtId="164" fontId="6" fillId="0" borderId="35" xfId="0" applyNumberFormat="1" applyFont="1" applyFill="1" applyBorder="1" applyAlignment="1">
      <alignment horizontal="right"/>
    </xf>
    <xf numFmtId="0" fontId="5" fillId="0" borderId="4" xfId="4" applyFont="1" applyBorder="1" applyAlignment="1" applyProtection="1">
      <alignment horizontal="center" vertical="center" wrapText="1"/>
    </xf>
    <xf numFmtId="0" fontId="5" fillId="0" borderId="31" xfId="4" applyFont="1" applyBorder="1" applyAlignment="1" applyProtection="1">
      <alignment horizontal="center" vertical="center" wrapText="1"/>
    </xf>
    <xf numFmtId="0" fontId="5" fillId="0" borderId="5" xfId="4" applyFont="1" applyBorder="1" applyAlignment="1" applyProtection="1">
      <alignment horizontal="center" vertical="center" wrapText="1"/>
    </xf>
    <xf numFmtId="0" fontId="5" fillId="0" borderId="17" xfId="4" applyFont="1" applyBorder="1" applyAlignment="1" applyProtection="1">
      <alignment horizontal="center" vertical="center" wrapText="1"/>
    </xf>
    <xf numFmtId="164" fontId="5" fillId="0" borderId="7" xfId="4" applyNumberFormat="1" applyFont="1" applyBorder="1" applyAlignment="1" applyProtection="1">
      <alignment horizontal="center" vertical="center"/>
      <protection locked="0"/>
    </xf>
    <xf numFmtId="164" fontId="5" fillId="0" borderId="16" xfId="4" applyNumberFormat="1" applyFont="1" applyBorder="1" applyAlignment="1" applyProtection="1">
      <alignment horizontal="center" vertical="center"/>
      <protection locked="0"/>
    </xf>
    <xf numFmtId="164" fontId="5" fillId="0" borderId="64" xfId="4" applyNumberFormat="1" applyFont="1" applyBorder="1" applyAlignment="1" applyProtection="1">
      <alignment horizontal="center" vertical="center"/>
      <protection locked="0"/>
    </xf>
    <xf numFmtId="0" fontId="5" fillId="0" borderId="7" xfId="4" applyFont="1" applyBorder="1" applyAlignment="1" applyProtection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164" fontId="2" fillId="0" borderId="35" xfId="0" applyNumberFormat="1" applyFont="1" applyFill="1" applyBorder="1" applyAlignment="1">
      <alignment horizontal="right" vertical="center"/>
    </xf>
    <xf numFmtId="0" fontId="5" fillId="0" borderId="3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53" xfId="0" applyFont="1" applyFill="1" applyBorder="1" applyAlignment="1" applyProtection="1">
      <alignment horizontal="center" vertical="center" wrapText="1"/>
      <protection locked="0"/>
    </xf>
    <xf numFmtId="0" fontId="12" fillId="0" borderId="4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right" vertical="center"/>
    </xf>
    <xf numFmtId="0" fontId="5" fillId="0" borderId="64" xfId="0" quotePrefix="1" applyFont="1" applyFill="1" applyBorder="1" applyAlignment="1">
      <alignment horizontal="right" vertical="center"/>
    </xf>
    <xf numFmtId="0" fontId="5" fillId="0" borderId="45" xfId="0" applyFont="1" applyFill="1" applyBorder="1" applyAlignment="1">
      <alignment horizontal="right" vertical="center"/>
    </xf>
    <xf numFmtId="0" fontId="5" fillId="0" borderId="65" xfId="0" applyFont="1" applyFill="1" applyBorder="1" applyAlignment="1">
      <alignment horizontal="right" vertical="center"/>
    </xf>
    <xf numFmtId="0" fontId="6" fillId="0" borderId="5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45" xfId="0" applyFont="1" applyFill="1" applyBorder="1" applyAlignment="1" applyProtection="1">
      <alignment horizontal="left" vertical="center"/>
    </xf>
    <xf numFmtId="0" fontId="5" fillId="0" borderId="66" xfId="0" applyFont="1" applyFill="1" applyBorder="1" applyAlignment="1" applyProtection="1">
      <alignment horizontal="left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16" xfId="0" applyFont="1" applyFill="1" applyBorder="1" applyAlignment="1" applyProtection="1">
      <alignment horizontal="left" vertical="center"/>
      <protection locked="0"/>
    </xf>
    <xf numFmtId="0" fontId="5" fillId="0" borderId="23" xfId="0" applyFont="1" applyFill="1" applyBorder="1" applyAlignment="1" applyProtection="1">
      <alignment horizontal="left" vertical="center"/>
      <protection locked="0"/>
    </xf>
    <xf numFmtId="0" fontId="5" fillId="0" borderId="45" xfId="0" quotePrefix="1" applyFont="1" applyFill="1" applyBorder="1" applyAlignment="1" applyProtection="1">
      <alignment horizontal="left" vertical="center"/>
      <protection locked="0"/>
    </xf>
    <xf numFmtId="0" fontId="5" fillId="0" borderId="66" xfId="0" quotePrefix="1" applyFont="1" applyFill="1" applyBorder="1" applyAlignment="1" applyProtection="1">
      <alignment horizontal="left" vertical="center"/>
      <protection locked="0"/>
    </xf>
    <xf numFmtId="0" fontId="5" fillId="0" borderId="26" xfId="0" quotePrefix="1" applyFont="1" applyFill="1" applyBorder="1" applyAlignment="1" applyProtection="1">
      <alignment horizontal="left" vertical="center"/>
      <protection locked="0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53" xfId="0" applyFont="1" applyBorder="1" applyAlignment="1" applyProtection="1">
      <alignment horizontal="center" vertical="center" wrapText="1"/>
      <protection locked="0"/>
    </xf>
    <xf numFmtId="164" fontId="6" fillId="0" borderId="35" xfId="0" applyNumberFormat="1" applyFont="1" applyBorder="1" applyAlignment="1">
      <alignment horizontal="right" wrapText="1"/>
    </xf>
    <xf numFmtId="0" fontId="6" fillId="0" borderId="0" xfId="5" applyFont="1" applyBorder="1" applyAlignment="1">
      <alignment horizontal="right"/>
    </xf>
    <xf numFmtId="0" fontId="5" fillId="0" borderId="45" xfId="5" applyFont="1" applyBorder="1" applyAlignment="1">
      <alignment horizontal="center" vertical="center"/>
    </xf>
    <xf numFmtId="0" fontId="5" fillId="0" borderId="26" xfId="5" applyFont="1" applyBorder="1" applyAlignment="1">
      <alignment horizontal="center" vertical="center"/>
    </xf>
    <xf numFmtId="0" fontId="5" fillId="0" borderId="69" xfId="5" applyFont="1" applyBorder="1" applyAlignment="1">
      <alignment horizontal="center" vertical="center" wrapText="1"/>
    </xf>
    <xf numFmtId="0" fontId="5" fillId="0" borderId="70" xfId="5" applyFont="1" applyBorder="1" applyAlignment="1">
      <alignment horizontal="center" vertical="center" wrapText="1"/>
    </xf>
    <xf numFmtId="0" fontId="5" fillId="0" borderId="32" xfId="5" quotePrefix="1" applyFont="1" applyBorder="1" applyAlignment="1">
      <alignment horizontal="center" vertical="center" wrapText="1"/>
    </xf>
    <xf numFmtId="0" fontId="5" fillId="0" borderId="18" xfId="5" quotePrefix="1" applyFont="1" applyBorder="1" applyAlignment="1">
      <alignment horizontal="center" vertical="center" wrapText="1"/>
    </xf>
    <xf numFmtId="0" fontId="5" fillId="0" borderId="33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/>
    </xf>
    <xf numFmtId="0" fontId="5" fillId="0" borderId="41" xfId="5" applyFont="1" applyBorder="1" applyAlignment="1">
      <alignment horizontal="center" vertical="center"/>
    </xf>
    <xf numFmtId="0" fontId="5" fillId="0" borderId="20" xfId="5" applyFont="1" applyBorder="1" applyAlignment="1">
      <alignment horizontal="center" vertical="center"/>
    </xf>
    <xf numFmtId="164" fontId="6" fillId="0" borderId="0" xfId="0" applyNumberFormat="1" applyFont="1" applyAlignment="1">
      <alignment horizontal="right" wrapText="1"/>
    </xf>
  </cellXfs>
  <cellStyles count="7">
    <cellStyle name="Hiperhivatkozás" xfId="1"/>
    <cellStyle name="Már látott hiperhivatkozás" xfId="2"/>
    <cellStyle name="Normál" xfId="0" builtinId="0"/>
    <cellStyle name="Normál_CÍmrend" xfId="3"/>
    <cellStyle name="Normál_KVRENMUNKA" xfId="4"/>
    <cellStyle name="Normál_minta" xfId="5"/>
    <cellStyle name="Százalék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D13" sqref="D13"/>
    </sheetView>
  </sheetViews>
  <sheetFormatPr defaultColWidth="10.6640625" defaultRowHeight="12.75"/>
  <cols>
    <col min="1" max="1" width="8.83203125" style="369" customWidth="1"/>
    <col min="2" max="2" width="7.33203125" style="370" customWidth="1"/>
    <col min="3" max="3" width="12" style="371" customWidth="1"/>
    <col min="4" max="4" width="50.5" style="373" bestFit="1" customWidth="1"/>
    <col min="5" max="16384" width="10.6640625" style="373"/>
  </cols>
  <sheetData>
    <row r="1" spans="1:8">
      <c r="D1" s="372" t="s">
        <v>222</v>
      </c>
    </row>
    <row r="4" spans="1:8" s="375" customFormat="1" ht="18">
      <c r="A4" s="374" t="s">
        <v>308</v>
      </c>
      <c r="B4" s="374"/>
      <c r="C4" s="374"/>
      <c r="D4" s="374"/>
      <c r="E4" s="374"/>
    </row>
    <row r="5" spans="1:8" ht="13.5" thickBot="1"/>
    <row r="6" spans="1:8" s="370" customFormat="1" ht="14.25" thickTop="1" thickBot="1">
      <c r="A6" s="376" t="s">
        <v>223</v>
      </c>
      <c r="B6" s="377" t="s">
        <v>224</v>
      </c>
      <c r="C6" s="378" t="s">
        <v>225</v>
      </c>
      <c r="D6" s="379" t="s">
        <v>226</v>
      </c>
      <c r="H6" s="373"/>
    </row>
    <row r="7" spans="1:8" s="370" customFormat="1" ht="13.5" thickTop="1">
      <c r="A7" s="380"/>
      <c r="B7" s="381"/>
      <c r="C7" s="382"/>
      <c r="D7" s="383"/>
      <c r="H7" s="373"/>
    </row>
    <row r="8" spans="1:8" s="370" customFormat="1">
      <c r="A8" s="380"/>
      <c r="B8" s="381"/>
      <c r="C8" s="382"/>
      <c r="D8" s="383"/>
      <c r="H8" s="373"/>
    </row>
    <row r="9" spans="1:8">
      <c r="A9" s="384">
        <v>1</v>
      </c>
      <c r="B9" s="385"/>
      <c r="C9" s="386"/>
      <c r="D9" s="387" t="s">
        <v>227</v>
      </c>
    </row>
    <row r="10" spans="1:8">
      <c r="A10" s="384"/>
      <c r="B10" s="385">
        <v>1</v>
      </c>
      <c r="C10" s="386"/>
      <c r="D10" s="387" t="s">
        <v>228</v>
      </c>
    </row>
    <row r="11" spans="1:8">
      <c r="A11" s="384"/>
      <c r="B11" s="385">
        <v>2</v>
      </c>
      <c r="C11" s="386"/>
      <c r="D11" s="387" t="s">
        <v>90</v>
      </c>
    </row>
    <row r="12" spans="1:8">
      <c r="A12" s="384"/>
      <c r="B12" s="385">
        <v>3</v>
      </c>
      <c r="C12" s="386"/>
      <c r="D12" s="387" t="s">
        <v>206</v>
      </c>
    </row>
    <row r="13" spans="1:8">
      <c r="A13" s="384"/>
      <c r="B13" s="385">
        <v>4</v>
      </c>
      <c r="C13" s="386"/>
      <c r="D13" s="387" t="s">
        <v>246</v>
      </c>
    </row>
    <row r="14" spans="1:8">
      <c r="A14" s="384"/>
      <c r="B14" s="385"/>
      <c r="C14" s="386"/>
      <c r="D14" s="387"/>
    </row>
    <row r="15" spans="1:8">
      <c r="A15" s="384"/>
      <c r="B15" s="385"/>
      <c r="C15" s="386"/>
      <c r="D15" s="387"/>
    </row>
    <row r="16" spans="1:8">
      <c r="A16" s="384"/>
      <c r="B16" s="385"/>
      <c r="C16" s="386"/>
      <c r="D16" s="387"/>
    </row>
    <row r="17" spans="1:4">
      <c r="A17" s="384"/>
      <c r="B17" s="385"/>
      <c r="C17" s="386"/>
      <c r="D17" s="387"/>
    </row>
    <row r="18" spans="1:4">
      <c r="A18" s="384"/>
      <c r="B18" s="385"/>
      <c r="C18" s="386"/>
      <c r="D18" s="387"/>
    </row>
    <row r="19" spans="1:4">
      <c r="A19" s="384"/>
      <c r="B19" s="385"/>
      <c r="C19" s="386"/>
      <c r="D19" s="387"/>
    </row>
    <row r="20" spans="1:4">
      <c r="A20" s="384"/>
      <c r="B20" s="385"/>
      <c r="C20" s="386"/>
      <c r="D20" s="387"/>
    </row>
    <row r="21" spans="1:4">
      <c r="A21" s="384"/>
      <c r="B21" s="385"/>
      <c r="C21" s="386"/>
      <c r="D21" s="387"/>
    </row>
    <row r="22" spans="1:4">
      <c r="A22" s="384"/>
      <c r="B22" s="385"/>
      <c r="C22" s="386"/>
      <c r="D22" s="388" t="s">
        <v>59</v>
      </c>
    </row>
    <row r="23" spans="1:4">
      <c r="A23" s="384"/>
      <c r="B23" s="385"/>
      <c r="C23" s="416" t="s">
        <v>247</v>
      </c>
      <c r="D23" s="389" t="s">
        <v>229</v>
      </c>
    </row>
    <row r="24" spans="1:4">
      <c r="A24" s="384"/>
      <c r="B24" s="385"/>
      <c r="C24" s="416" t="s">
        <v>248</v>
      </c>
      <c r="D24" s="389" t="s">
        <v>66</v>
      </c>
    </row>
    <row r="25" spans="1:4">
      <c r="A25" s="384"/>
      <c r="B25" s="385"/>
      <c r="C25" s="416" t="s">
        <v>249</v>
      </c>
      <c r="D25" s="389" t="s">
        <v>135</v>
      </c>
    </row>
    <row r="26" spans="1:4">
      <c r="A26" s="384"/>
      <c r="B26" s="385"/>
      <c r="C26" s="416" t="s">
        <v>250</v>
      </c>
      <c r="D26" s="389" t="s">
        <v>197</v>
      </c>
    </row>
    <row r="27" spans="1:4">
      <c r="A27" s="384"/>
      <c r="B27" s="385"/>
      <c r="C27" s="416" t="s">
        <v>251</v>
      </c>
      <c r="D27" s="417" t="s">
        <v>252</v>
      </c>
    </row>
    <row r="28" spans="1:4">
      <c r="A28" s="384"/>
      <c r="B28" s="385"/>
      <c r="C28" s="416" t="s">
        <v>253</v>
      </c>
      <c r="D28" s="389" t="s">
        <v>119</v>
      </c>
    </row>
    <row r="29" spans="1:4">
      <c r="A29" s="384"/>
      <c r="B29" s="385"/>
      <c r="C29" s="416" t="s">
        <v>254</v>
      </c>
      <c r="D29" s="389" t="s">
        <v>76</v>
      </c>
    </row>
    <row r="30" spans="1:4">
      <c r="A30" s="384"/>
      <c r="B30" s="385"/>
      <c r="C30" s="416" t="s">
        <v>255</v>
      </c>
      <c r="D30" s="417" t="s">
        <v>89</v>
      </c>
    </row>
    <row r="31" spans="1:4">
      <c r="A31" s="384"/>
      <c r="B31" s="385"/>
      <c r="C31" s="386"/>
      <c r="D31" s="388" t="s">
        <v>77</v>
      </c>
    </row>
    <row r="32" spans="1:4">
      <c r="A32" s="384"/>
      <c r="B32" s="385"/>
      <c r="C32" s="416" t="s">
        <v>247</v>
      </c>
      <c r="D32" s="389" t="s">
        <v>78</v>
      </c>
    </row>
    <row r="33" spans="1:4">
      <c r="A33" s="384"/>
      <c r="B33" s="385"/>
      <c r="C33" s="416" t="s">
        <v>248</v>
      </c>
      <c r="D33" s="389" t="s">
        <v>82</v>
      </c>
    </row>
    <row r="34" spans="1:4">
      <c r="A34" s="384"/>
      <c r="B34" s="385"/>
      <c r="C34" s="416" t="s">
        <v>249</v>
      </c>
      <c r="D34" s="389" t="s">
        <v>49</v>
      </c>
    </row>
    <row r="35" spans="1:4">
      <c r="A35" s="384"/>
      <c r="B35" s="385"/>
      <c r="C35" s="416" t="s">
        <v>250</v>
      </c>
      <c r="D35" s="389" t="s">
        <v>171</v>
      </c>
    </row>
    <row r="36" spans="1:4">
      <c r="A36" s="384"/>
      <c r="B36" s="385"/>
      <c r="C36" s="416" t="s">
        <v>251</v>
      </c>
      <c r="D36" s="389" t="s">
        <v>172</v>
      </c>
    </row>
    <row r="37" spans="1:4">
      <c r="A37" s="384"/>
      <c r="B37" s="385"/>
      <c r="C37" s="416" t="s">
        <v>253</v>
      </c>
      <c r="D37" s="417" t="s">
        <v>256</v>
      </c>
    </row>
    <row r="38" spans="1:4">
      <c r="A38" s="384"/>
      <c r="B38" s="385"/>
      <c r="C38" s="416" t="s">
        <v>254</v>
      </c>
      <c r="D38" s="389" t="s">
        <v>122</v>
      </c>
    </row>
    <row r="39" spans="1:4">
      <c r="A39" s="384"/>
      <c r="B39" s="385"/>
      <c r="C39" s="416" t="s">
        <v>255</v>
      </c>
      <c r="D39" s="389" t="s">
        <v>185</v>
      </c>
    </row>
    <row r="40" spans="1:4" ht="13.5" thickBot="1">
      <c r="A40" s="390"/>
      <c r="B40" s="391"/>
      <c r="C40" s="392"/>
      <c r="D40" s="393"/>
    </row>
    <row r="41" spans="1:4" ht="13.5" thickTop="1"/>
  </sheetData>
  <phoneticPr fontId="35" type="noConversion"/>
  <pageMargins left="1.5748031496062993" right="0.78740157480314965" top="0.98425196850393704" bottom="0.98425196850393704" header="0.51181102362204722" footer="0.51181102362204722"/>
  <pageSetup paperSize="9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76"/>
  <sheetViews>
    <sheetView showRowColHeaders="0" zoomScaleNormal="100" workbookViewId="0">
      <selection activeCell="F21" sqref="F21"/>
    </sheetView>
  </sheetViews>
  <sheetFormatPr defaultRowHeight="15.75"/>
  <cols>
    <col min="1" max="1" width="6.1640625" style="22" customWidth="1"/>
    <col min="2" max="2" width="46.33203125" style="22" customWidth="1"/>
    <col min="3" max="3" width="12" style="249" customWidth="1"/>
    <col min="4" max="4" width="11.1640625" style="249" customWidth="1"/>
    <col min="5" max="5" width="11.83203125" style="249" customWidth="1"/>
    <col min="6" max="6" width="12" style="22" customWidth="1"/>
    <col min="7" max="16384" width="9.33203125" style="22"/>
  </cols>
  <sheetData>
    <row r="1" spans="1:6" ht="15.95" customHeight="1">
      <c r="A1" s="44"/>
      <c r="B1" s="44"/>
      <c r="C1" s="44"/>
      <c r="D1" s="44"/>
      <c r="E1" s="44"/>
    </row>
    <row r="2" spans="1:6" ht="15.95" customHeight="1" thickBot="1">
      <c r="A2" s="435" t="s">
        <v>262</v>
      </c>
      <c r="B2" s="435"/>
      <c r="C2" s="435"/>
      <c r="D2" s="435"/>
      <c r="E2" s="435"/>
      <c r="F2" s="435"/>
    </row>
    <row r="3" spans="1:6" ht="15.95" customHeight="1">
      <c r="A3" s="437" t="s">
        <v>0</v>
      </c>
      <c r="B3" s="444" t="s">
        <v>1</v>
      </c>
      <c r="C3" s="441" t="s">
        <v>358</v>
      </c>
      <c r="D3" s="442"/>
      <c r="E3" s="442"/>
      <c r="F3" s="443"/>
    </row>
    <row r="4" spans="1:6" ht="27.75" customHeight="1" thickBot="1">
      <c r="A4" s="438"/>
      <c r="B4" s="440"/>
      <c r="C4" s="242" t="s">
        <v>147</v>
      </c>
      <c r="D4" s="241" t="s">
        <v>145</v>
      </c>
      <c r="E4" s="291" t="s">
        <v>146</v>
      </c>
      <c r="F4" s="292" t="s">
        <v>209</v>
      </c>
    </row>
    <row r="5" spans="1:6" s="24" customFormat="1" ht="12" customHeight="1" thickBot="1">
      <c r="A5" s="175">
        <v>1</v>
      </c>
      <c r="B5" s="176">
        <v>2</v>
      </c>
      <c r="C5" s="243">
        <v>3</v>
      </c>
      <c r="D5" s="243">
        <v>4</v>
      </c>
      <c r="E5" s="293">
        <v>5</v>
      </c>
      <c r="F5" s="306">
        <v>6</v>
      </c>
    </row>
    <row r="6" spans="1:6" s="23" customFormat="1" ht="15.95" customHeight="1" thickBot="1">
      <c r="A6" s="177" t="s">
        <v>2</v>
      </c>
      <c r="B6" s="178" t="s">
        <v>3</v>
      </c>
      <c r="C6" s="200">
        <f>C7+C8</f>
        <v>24905</v>
      </c>
      <c r="D6" s="200">
        <f>D7+D8</f>
        <v>24904</v>
      </c>
      <c r="E6" s="294">
        <f>E7+E8</f>
        <v>13262</v>
      </c>
      <c r="F6" s="346">
        <f>E6/D6</f>
        <v>0.53252489559910055</v>
      </c>
    </row>
    <row r="7" spans="1:6" s="23" customFormat="1" ht="15.95" customHeight="1" thickBot="1">
      <c r="A7" s="255" t="s">
        <v>4</v>
      </c>
      <c r="B7" s="256" t="s">
        <v>5</v>
      </c>
      <c r="C7" s="257">
        <v>1995</v>
      </c>
      <c r="D7" s="257">
        <v>1994</v>
      </c>
      <c r="E7" s="295">
        <v>1958</v>
      </c>
      <c r="F7" s="347">
        <f>E7/D7</f>
        <v>0.98194583751253761</v>
      </c>
    </row>
    <row r="8" spans="1:6" s="23" customFormat="1" ht="15.95" customHeight="1" thickBot="1">
      <c r="A8" s="181" t="s">
        <v>6</v>
      </c>
      <c r="B8" s="180" t="s">
        <v>138</v>
      </c>
      <c r="C8" s="205">
        <f>SUM(C9:C12)</f>
        <v>22910</v>
      </c>
      <c r="D8" s="205">
        <f>SUM(D9:D12)</f>
        <v>22910</v>
      </c>
      <c r="E8" s="296">
        <f>SUM(E9:E12)</f>
        <v>11304</v>
      </c>
      <c r="F8" s="346">
        <f t="shared" ref="F8:F44" si="0">E8/D8</f>
        <v>0.49340899170667829</v>
      </c>
    </row>
    <row r="9" spans="1:6" s="23" customFormat="1" ht="15.95" customHeight="1">
      <c r="A9" s="182" t="s">
        <v>7</v>
      </c>
      <c r="B9" s="172" t="s">
        <v>120</v>
      </c>
      <c r="C9" s="239"/>
      <c r="D9" s="239"/>
      <c r="E9" s="297"/>
      <c r="F9" s="348"/>
    </row>
    <row r="10" spans="1:6" s="23" customFormat="1" ht="15.95" customHeight="1">
      <c r="A10" s="183" t="s">
        <v>8</v>
      </c>
      <c r="B10" s="173" t="s">
        <v>336</v>
      </c>
      <c r="C10" s="238">
        <v>22310</v>
      </c>
      <c r="D10" s="238">
        <v>22310</v>
      </c>
      <c r="E10" s="298">
        <v>11135</v>
      </c>
      <c r="F10" s="349">
        <f t="shared" si="0"/>
        <v>0.49910354101299864</v>
      </c>
    </row>
    <row r="11" spans="1:6" s="23" customFormat="1" ht="15.95" customHeight="1">
      <c r="A11" s="183" t="s">
        <v>9</v>
      </c>
      <c r="B11" s="173" t="s">
        <v>64</v>
      </c>
      <c r="C11" s="238"/>
      <c r="D11" s="238"/>
      <c r="E11" s="298"/>
      <c r="F11" s="349" t="e">
        <f t="shared" si="0"/>
        <v>#DIV/0!</v>
      </c>
    </row>
    <row r="12" spans="1:6" s="23" customFormat="1" ht="15.95" customHeight="1" thickBot="1">
      <c r="A12" s="184" t="s">
        <v>10</v>
      </c>
      <c r="B12" s="174" t="s">
        <v>65</v>
      </c>
      <c r="C12" s="240">
        <v>600</v>
      </c>
      <c r="D12" s="240">
        <v>600</v>
      </c>
      <c r="E12" s="299">
        <v>169</v>
      </c>
      <c r="F12" s="350">
        <f t="shared" si="0"/>
        <v>0.28166666666666668</v>
      </c>
    </row>
    <row r="13" spans="1:6" s="23" customFormat="1" ht="15.95" customHeight="1" thickBot="1">
      <c r="A13" s="179" t="s">
        <v>11</v>
      </c>
      <c r="B13" s="180" t="s">
        <v>31</v>
      </c>
      <c r="C13" s="205">
        <f>SUM(C14:C16)</f>
        <v>2100</v>
      </c>
      <c r="D13" s="205">
        <f>SUM(D14:D16)</f>
        <v>2100</v>
      </c>
      <c r="E13" s="296">
        <f>SUM(E14:E16)</f>
        <v>1346</v>
      </c>
      <c r="F13" s="346">
        <f t="shared" si="0"/>
        <v>0.64095238095238094</v>
      </c>
    </row>
    <row r="14" spans="1:6" s="23" customFormat="1" ht="15.95" customHeight="1">
      <c r="A14" s="185" t="s">
        <v>12</v>
      </c>
      <c r="B14" s="186" t="s">
        <v>117</v>
      </c>
      <c r="C14" s="206"/>
      <c r="D14" s="206"/>
      <c r="E14" s="300">
        <v>76</v>
      </c>
      <c r="F14" s="349"/>
    </row>
    <row r="15" spans="1:6" s="23" customFormat="1" ht="15.95" customHeight="1">
      <c r="A15" s="182" t="s">
        <v>13</v>
      </c>
      <c r="B15" s="173" t="s">
        <v>114</v>
      </c>
      <c r="C15" s="237">
        <v>2100</v>
      </c>
      <c r="D15" s="237">
        <v>2100</v>
      </c>
      <c r="E15" s="301">
        <v>1270</v>
      </c>
      <c r="F15" s="349">
        <f t="shared" si="0"/>
        <v>0.60476190476190472</v>
      </c>
    </row>
    <row r="16" spans="1:6" s="23" customFormat="1" ht="15.95" customHeight="1" thickBot="1">
      <c r="A16" s="187" t="s">
        <v>14</v>
      </c>
      <c r="B16" s="188" t="s">
        <v>118</v>
      </c>
      <c r="C16" s="203"/>
      <c r="D16" s="203"/>
      <c r="E16" s="302"/>
      <c r="F16" s="349" t="e">
        <f t="shared" si="0"/>
        <v>#DIV/0!</v>
      </c>
    </row>
    <row r="17" spans="1:6" s="23" customFormat="1" ht="15.95" customHeight="1" thickBot="1">
      <c r="A17" s="179" t="s">
        <v>15</v>
      </c>
      <c r="B17" s="180" t="s">
        <v>139</v>
      </c>
      <c r="C17" s="205">
        <f>SUM(C18:C27)</f>
        <v>21181</v>
      </c>
      <c r="D17" s="205">
        <f>SUM(D18:D27)</f>
        <v>21986</v>
      </c>
      <c r="E17" s="296">
        <f>SUM(E18:E27)</f>
        <v>16764</v>
      </c>
      <c r="F17" s="346">
        <f t="shared" si="0"/>
        <v>0.76248521786591472</v>
      </c>
    </row>
    <row r="18" spans="1:6" s="23" customFormat="1" ht="15.95" customHeight="1">
      <c r="A18" s="185" t="s">
        <v>16</v>
      </c>
      <c r="B18" s="186" t="s">
        <v>124</v>
      </c>
      <c r="C18" s="206">
        <v>13802</v>
      </c>
      <c r="D18" s="206">
        <v>13793</v>
      </c>
      <c r="E18" s="300">
        <v>10627</v>
      </c>
      <c r="F18" s="348">
        <f t="shared" si="0"/>
        <v>0.77046327847458851</v>
      </c>
    </row>
    <row r="19" spans="1:6" s="23" customFormat="1" ht="15.95" customHeight="1">
      <c r="A19" s="183" t="s">
        <v>17</v>
      </c>
      <c r="B19" s="173" t="s">
        <v>125</v>
      </c>
      <c r="C19" s="202">
        <v>78</v>
      </c>
      <c r="D19" s="202">
        <v>648</v>
      </c>
      <c r="E19" s="303">
        <v>778</v>
      </c>
      <c r="F19" s="349"/>
    </row>
    <row r="20" spans="1:6" s="23" customFormat="1" ht="15.95" customHeight="1">
      <c r="A20" s="183" t="s">
        <v>18</v>
      </c>
      <c r="B20" s="173" t="s">
        <v>126</v>
      </c>
      <c r="C20" s="202"/>
      <c r="D20" s="202"/>
      <c r="E20" s="303"/>
      <c r="F20" s="349"/>
    </row>
    <row r="21" spans="1:6" s="23" customFormat="1" ht="15.95" customHeight="1">
      <c r="A21" s="187" t="s">
        <v>19</v>
      </c>
      <c r="B21" s="189" t="s">
        <v>127</v>
      </c>
      <c r="C21" s="203"/>
      <c r="D21" s="203"/>
      <c r="E21" s="302"/>
      <c r="F21" s="349"/>
    </row>
    <row r="22" spans="1:6" s="23" customFormat="1" ht="15.95" customHeight="1">
      <c r="A22" s="183" t="s">
        <v>20</v>
      </c>
      <c r="B22" s="173" t="s">
        <v>140</v>
      </c>
      <c r="C22" s="202"/>
      <c r="D22" s="202"/>
      <c r="E22" s="303"/>
      <c r="F22" s="349"/>
    </row>
    <row r="23" spans="1:6" s="23" customFormat="1" ht="15.95" customHeight="1">
      <c r="A23" s="183" t="s">
        <v>21</v>
      </c>
      <c r="B23" s="173" t="s">
        <v>217</v>
      </c>
      <c r="C23" s="202"/>
      <c r="D23" s="202"/>
      <c r="E23" s="303"/>
      <c r="F23" s="349"/>
    </row>
    <row r="24" spans="1:6" s="23" customFormat="1" ht="15.95" customHeight="1">
      <c r="A24" s="183" t="s">
        <v>22</v>
      </c>
      <c r="B24" s="173" t="s">
        <v>348</v>
      </c>
      <c r="C24" s="202">
        <v>7301</v>
      </c>
      <c r="D24" s="202">
        <v>7391</v>
      </c>
      <c r="E24" s="303">
        <v>5121</v>
      </c>
      <c r="F24" s="349">
        <f t="shared" si="0"/>
        <v>0.69286970639967527</v>
      </c>
    </row>
    <row r="25" spans="1:6" s="23" customFormat="1" ht="15.95" customHeight="1">
      <c r="A25" s="183" t="s">
        <v>23</v>
      </c>
      <c r="B25" s="173" t="s">
        <v>141</v>
      </c>
      <c r="C25" s="202"/>
      <c r="D25" s="202"/>
      <c r="E25" s="303"/>
      <c r="F25" s="349"/>
    </row>
    <row r="26" spans="1:6" s="23" customFormat="1" ht="15.95" customHeight="1">
      <c r="A26" s="183" t="s">
        <v>24</v>
      </c>
      <c r="B26" s="173" t="s">
        <v>299</v>
      </c>
      <c r="C26" s="202"/>
      <c r="D26" s="202"/>
      <c r="E26" s="303"/>
      <c r="F26" s="349" t="e">
        <f t="shared" si="0"/>
        <v>#DIV/0!</v>
      </c>
    </row>
    <row r="27" spans="1:6" s="23" customFormat="1" ht="15.95" customHeight="1" thickBot="1">
      <c r="A27" s="187" t="s">
        <v>25</v>
      </c>
      <c r="B27" s="189" t="s">
        <v>74</v>
      </c>
      <c r="C27" s="203"/>
      <c r="D27" s="203">
        <v>154</v>
      </c>
      <c r="E27" s="302">
        <v>238</v>
      </c>
      <c r="F27" s="349">
        <f t="shared" si="0"/>
        <v>1.5454545454545454</v>
      </c>
    </row>
    <row r="28" spans="1:6" s="23" customFormat="1" ht="15.95" customHeight="1" thickBot="1">
      <c r="A28" s="179" t="s">
        <v>26</v>
      </c>
      <c r="B28" s="180" t="s">
        <v>259</v>
      </c>
      <c r="C28" s="205">
        <f>SUM(C29:C35)</f>
        <v>19366</v>
      </c>
      <c r="D28" s="205">
        <f>SUM(D29:D35)</f>
        <v>19366</v>
      </c>
      <c r="E28" s="205">
        <f>SUM(E29:E35)</f>
        <v>24213</v>
      </c>
      <c r="F28" s="346">
        <f t="shared" si="0"/>
        <v>1.2502840028916657</v>
      </c>
    </row>
    <row r="29" spans="1:6" s="23" customFormat="1" ht="15.95" customHeight="1">
      <c r="A29" s="185" t="s">
        <v>27</v>
      </c>
      <c r="B29" s="186" t="s">
        <v>349</v>
      </c>
      <c r="C29" s="206"/>
      <c r="D29" s="206"/>
      <c r="E29" s="300">
        <v>45</v>
      </c>
      <c r="F29" s="348" t="e">
        <f t="shared" si="0"/>
        <v>#DIV/0!</v>
      </c>
    </row>
    <row r="30" spans="1:6" s="23" customFormat="1" ht="15.95" customHeight="1">
      <c r="A30" s="183" t="s">
        <v>28</v>
      </c>
      <c r="B30" s="173" t="s">
        <v>194</v>
      </c>
      <c r="C30" s="202">
        <v>2217</v>
      </c>
      <c r="D30" s="202">
        <v>2217</v>
      </c>
      <c r="E30" s="303">
        <v>1445</v>
      </c>
      <c r="F30" s="349">
        <f t="shared" si="0"/>
        <v>0.65178168696436622</v>
      </c>
    </row>
    <row r="31" spans="1:6" s="23" customFormat="1" ht="15.95" customHeight="1">
      <c r="A31" s="183" t="s">
        <v>29</v>
      </c>
      <c r="B31" s="173" t="s">
        <v>357</v>
      </c>
      <c r="C31" s="202"/>
      <c r="D31" s="202"/>
      <c r="E31" s="303">
        <v>270</v>
      </c>
      <c r="F31" s="349" t="e">
        <f t="shared" si="0"/>
        <v>#DIV/0!</v>
      </c>
    </row>
    <row r="32" spans="1:6" s="23" customFormat="1" ht="15.95" customHeight="1">
      <c r="A32" s="183" t="s">
        <v>30</v>
      </c>
      <c r="B32" s="173" t="s">
        <v>210</v>
      </c>
      <c r="C32" s="202">
        <v>30</v>
      </c>
      <c r="D32" s="202">
        <v>30</v>
      </c>
      <c r="E32" s="303">
        <v>646</v>
      </c>
      <c r="F32" s="349">
        <f t="shared" si="0"/>
        <v>21.533333333333335</v>
      </c>
    </row>
    <row r="33" spans="1:6" s="23" customFormat="1" ht="15.95" customHeight="1">
      <c r="A33" s="187" t="s">
        <v>32</v>
      </c>
      <c r="B33" s="173" t="s">
        <v>322</v>
      </c>
      <c r="C33" s="202"/>
      <c r="D33" s="202"/>
      <c r="E33" s="303">
        <v>55</v>
      </c>
      <c r="F33" s="349" t="e">
        <f t="shared" si="0"/>
        <v>#DIV/0!</v>
      </c>
    </row>
    <row r="34" spans="1:6" s="23" customFormat="1" ht="15.95" customHeight="1">
      <c r="A34" s="187" t="s">
        <v>33</v>
      </c>
      <c r="B34" s="173" t="s">
        <v>219</v>
      </c>
      <c r="C34" s="202">
        <v>12169</v>
      </c>
      <c r="D34" s="202">
        <v>12169</v>
      </c>
      <c r="E34" s="202">
        <v>10943</v>
      </c>
      <c r="F34" s="349">
        <v>0.97</v>
      </c>
    </row>
    <row r="35" spans="1:6" s="23" customFormat="1" ht="15.95" customHeight="1" thickBot="1">
      <c r="A35" s="182" t="s">
        <v>34</v>
      </c>
      <c r="B35" s="172" t="s">
        <v>258</v>
      </c>
      <c r="C35" s="237">
        <v>4950</v>
      </c>
      <c r="D35" s="237">
        <v>4950</v>
      </c>
      <c r="E35" s="301">
        <v>10809</v>
      </c>
      <c r="F35" s="349">
        <f t="shared" si="0"/>
        <v>2.1836363636363636</v>
      </c>
    </row>
    <row r="36" spans="1:6" s="23" customFormat="1" ht="15.95" customHeight="1" thickBot="1">
      <c r="A36" s="179" t="s">
        <v>35</v>
      </c>
      <c r="B36" s="180" t="s">
        <v>134</v>
      </c>
      <c r="C36" s="205">
        <f>SUM(C37:C38)</f>
        <v>173</v>
      </c>
      <c r="D36" s="205">
        <f>SUM(D37:D38)</f>
        <v>173</v>
      </c>
      <c r="E36" s="296">
        <f>SUM(E37:E38)</f>
        <v>95</v>
      </c>
      <c r="F36" s="346">
        <f t="shared" si="0"/>
        <v>0.54913294797687862</v>
      </c>
    </row>
    <row r="37" spans="1:6" s="23" customFormat="1" ht="15.95" customHeight="1">
      <c r="A37" s="185" t="s">
        <v>36</v>
      </c>
      <c r="B37" s="186" t="s">
        <v>309</v>
      </c>
      <c r="C37" s="206"/>
      <c r="D37" s="206"/>
      <c r="E37" s="300"/>
      <c r="F37" s="348" t="e">
        <f t="shared" si="0"/>
        <v>#DIV/0!</v>
      </c>
    </row>
    <row r="38" spans="1:6" s="23" customFormat="1" ht="15.95" customHeight="1" thickBot="1">
      <c r="A38" s="183" t="s">
        <v>37</v>
      </c>
      <c r="B38" s="173" t="s">
        <v>310</v>
      </c>
      <c r="C38" s="202">
        <v>173</v>
      </c>
      <c r="D38" s="202">
        <v>173</v>
      </c>
      <c r="E38" s="303">
        <v>95</v>
      </c>
      <c r="F38" s="350">
        <v>0.62</v>
      </c>
    </row>
    <row r="39" spans="1:6" s="23" customFormat="1" ht="15.95" customHeight="1" thickBot="1">
      <c r="A39" s="179" t="s">
        <v>38</v>
      </c>
      <c r="B39" s="190" t="s">
        <v>41</v>
      </c>
      <c r="C39" s="244">
        <f>C6+C13+C17+C28+C36</f>
        <v>67725</v>
      </c>
      <c r="D39" s="244">
        <f>D6+D13+D17+D28+D36</f>
        <v>68529</v>
      </c>
      <c r="E39" s="304">
        <f>E6+E13+E17+E28+E36</f>
        <v>55680</v>
      </c>
      <c r="F39" s="346">
        <f t="shared" si="0"/>
        <v>0.81250273606794199</v>
      </c>
    </row>
    <row r="40" spans="1:6" s="23" customFormat="1" ht="15.95" customHeight="1">
      <c r="A40" s="185" t="s">
        <v>39</v>
      </c>
      <c r="B40" s="186" t="s">
        <v>128</v>
      </c>
      <c r="C40" s="206"/>
      <c r="D40" s="206"/>
      <c r="E40" s="300"/>
      <c r="F40" s="368"/>
    </row>
    <row r="41" spans="1:6" s="23" customFormat="1" ht="15.95" customHeight="1">
      <c r="A41" s="183" t="s">
        <v>40</v>
      </c>
      <c r="B41" s="186" t="s">
        <v>142</v>
      </c>
      <c r="C41" s="206"/>
      <c r="D41" s="206"/>
      <c r="E41" s="300"/>
      <c r="F41" s="348"/>
    </row>
    <row r="42" spans="1:6" s="23" customFormat="1" ht="15.95" customHeight="1" thickBot="1">
      <c r="A42" s="307" t="s">
        <v>211</v>
      </c>
      <c r="B42" s="172" t="s">
        <v>212</v>
      </c>
      <c r="C42" s="237"/>
      <c r="D42" s="237"/>
      <c r="E42" s="301"/>
      <c r="F42" s="347"/>
    </row>
    <row r="43" spans="1:6" s="23" customFormat="1" ht="15.95" customHeight="1" thickBot="1">
      <c r="A43" s="181" t="s">
        <v>257</v>
      </c>
      <c r="B43" s="191" t="s">
        <v>129</v>
      </c>
      <c r="C43" s="204"/>
      <c r="D43" s="204"/>
      <c r="E43" s="305"/>
      <c r="F43" s="346"/>
    </row>
    <row r="44" spans="1:6" s="23" customFormat="1" ht="15.95" customHeight="1" thickBot="1">
      <c r="A44" s="181" t="s">
        <v>260</v>
      </c>
      <c r="B44" s="180" t="s">
        <v>42</v>
      </c>
      <c r="C44" s="205">
        <f>SUM(C39:C43)</f>
        <v>67725</v>
      </c>
      <c r="D44" s="205">
        <f>SUM(D39:D43)</f>
        <v>68529</v>
      </c>
      <c r="E44" s="296">
        <f>SUM(E39:E43)</f>
        <v>55680</v>
      </c>
      <c r="F44" s="346">
        <f t="shared" si="0"/>
        <v>0.81250273606794199</v>
      </c>
    </row>
    <row r="45" spans="1:6" s="25" customFormat="1" ht="14.1" customHeight="1">
      <c r="A45" s="192"/>
      <c r="B45" s="193"/>
      <c r="C45" s="245"/>
      <c r="D45" s="245"/>
      <c r="E45" s="245"/>
    </row>
    <row r="46" spans="1:6" s="25" customFormat="1" ht="14.1" customHeight="1">
      <c r="A46" s="192"/>
      <c r="B46" s="193"/>
      <c r="C46" s="245"/>
      <c r="D46" s="245"/>
      <c r="E46" s="245"/>
    </row>
    <row r="47" spans="1:6">
      <c r="A47" s="194"/>
      <c r="B47" s="194"/>
      <c r="C47" s="246"/>
      <c r="D47" s="246"/>
      <c r="E47" s="246"/>
    </row>
    <row r="48" spans="1:6" ht="16.5" customHeight="1">
      <c r="A48" s="195" t="s">
        <v>43</v>
      </c>
      <c r="B48" s="195"/>
      <c r="C48" s="247"/>
      <c r="D48" s="247"/>
      <c r="E48" s="247"/>
    </row>
    <row r="49" spans="1:6" ht="16.5" customHeight="1" thickBot="1">
      <c r="A49" s="196"/>
      <c r="B49" s="196"/>
      <c r="C49" s="248"/>
      <c r="D49" s="436" t="s">
        <v>56</v>
      </c>
      <c r="E49" s="436"/>
      <c r="F49" s="436"/>
    </row>
    <row r="50" spans="1:6" ht="15.75" customHeight="1">
      <c r="A50" s="437" t="s">
        <v>0</v>
      </c>
      <c r="B50" s="439" t="s">
        <v>148</v>
      </c>
      <c r="C50" s="441" t="s">
        <v>359</v>
      </c>
      <c r="D50" s="442"/>
      <c r="E50" s="442"/>
      <c r="F50" s="443"/>
    </row>
    <row r="51" spans="1:6" s="24" customFormat="1" ht="34.5" customHeight="1" thickBot="1">
      <c r="A51" s="438"/>
      <c r="B51" s="440"/>
      <c r="C51" s="242" t="s">
        <v>147</v>
      </c>
      <c r="D51" s="241" t="s">
        <v>145</v>
      </c>
      <c r="E51" s="291" t="s">
        <v>146</v>
      </c>
      <c r="F51" s="292" t="s">
        <v>209</v>
      </c>
    </row>
    <row r="52" spans="1:6" ht="15.95" customHeight="1" thickBot="1">
      <c r="A52" s="177" t="s">
        <v>2</v>
      </c>
      <c r="B52" s="178" t="s">
        <v>44</v>
      </c>
      <c r="C52" s="200">
        <f>SUM(C53:C59)</f>
        <v>62109</v>
      </c>
      <c r="D52" s="200">
        <f>SUM(D53:D59)</f>
        <v>62913</v>
      </c>
      <c r="E52" s="294">
        <f>SUM(E53:E59)</f>
        <v>51887</v>
      </c>
      <c r="F52" s="346">
        <f>E52/D52</f>
        <v>0.82474210417560756</v>
      </c>
    </row>
    <row r="53" spans="1:6" ht="15.95" customHeight="1">
      <c r="A53" s="197" t="s">
        <v>4</v>
      </c>
      <c r="B53" s="198" t="s">
        <v>45</v>
      </c>
      <c r="C53" s="201">
        <v>17500</v>
      </c>
      <c r="D53" s="201">
        <v>17631</v>
      </c>
      <c r="E53" s="344">
        <v>12702</v>
      </c>
      <c r="F53" s="351">
        <f>E53/D53</f>
        <v>0.72043559639271737</v>
      </c>
    </row>
    <row r="54" spans="1:6" ht="15.95" customHeight="1">
      <c r="A54" s="183" t="s">
        <v>6</v>
      </c>
      <c r="B54" s="173" t="s">
        <v>46</v>
      </c>
      <c r="C54" s="202">
        <v>3883</v>
      </c>
      <c r="D54" s="202">
        <v>3906</v>
      </c>
      <c r="E54" s="303">
        <v>2817</v>
      </c>
      <c r="F54" s="349">
        <f>E54/D54</f>
        <v>0.72119815668202769</v>
      </c>
    </row>
    <row r="55" spans="1:6" ht="15.95" customHeight="1">
      <c r="A55" s="183" t="s">
        <v>7</v>
      </c>
      <c r="B55" s="173" t="s">
        <v>47</v>
      </c>
      <c r="C55" s="203">
        <v>20234</v>
      </c>
      <c r="D55" s="203">
        <v>20224</v>
      </c>
      <c r="E55" s="302">
        <v>17868</v>
      </c>
      <c r="F55" s="352">
        <f t="shared" ref="F55:F76" si="1">E55/D55</f>
        <v>0.883504746835443</v>
      </c>
    </row>
    <row r="56" spans="1:6" ht="15.95" customHeight="1">
      <c r="A56" s="183" t="s">
        <v>8</v>
      </c>
      <c r="B56" s="199" t="s">
        <v>137</v>
      </c>
      <c r="C56" s="203"/>
      <c r="D56" s="203"/>
      <c r="E56" s="302"/>
      <c r="F56" s="352" t="e">
        <f t="shared" si="1"/>
        <v>#DIV/0!</v>
      </c>
    </row>
    <row r="57" spans="1:6" ht="15.95" customHeight="1">
      <c r="A57" s="183" t="s">
        <v>9</v>
      </c>
      <c r="B57" s="199" t="s">
        <v>195</v>
      </c>
      <c r="C57" s="203">
        <v>11050</v>
      </c>
      <c r="D57" s="203">
        <v>11050</v>
      </c>
      <c r="E57" s="302">
        <v>11802</v>
      </c>
      <c r="F57" s="352">
        <f t="shared" si="1"/>
        <v>1.0680542986425339</v>
      </c>
    </row>
    <row r="58" spans="1:6" ht="15.95" customHeight="1">
      <c r="A58" s="183" t="s">
        <v>10</v>
      </c>
      <c r="B58" s="173" t="s">
        <v>132</v>
      </c>
      <c r="C58" s="203">
        <v>9442</v>
      </c>
      <c r="D58" s="203">
        <v>10102</v>
      </c>
      <c r="E58" s="302">
        <v>6698</v>
      </c>
      <c r="F58" s="352">
        <f t="shared" si="1"/>
        <v>0.66303702237180762</v>
      </c>
    </row>
    <row r="59" spans="1:6" ht="15.95" customHeight="1" thickBot="1">
      <c r="A59" s="183" t="s">
        <v>11</v>
      </c>
      <c r="B59" s="189" t="s">
        <v>48</v>
      </c>
      <c r="C59" s="203"/>
      <c r="D59" s="203"/>
      <c r="E59" s="302"/>
      <c r="F59" s="347"/>
    </row>
    <row r="60" spans="1:6" ht="15.95" customHeight="1" thickBot="1">
      <c r="A60" s="179" t="s">
        <v>12</v>
      </c>
      <c r="B60" s="180" t="s">
        <v>50</v>
      </c>
      <c r="C60" s="205">
        <f>SUM(C61:C65)</f>
        <v>866</v>
      </c>
      <c r="D60" s="205">
        <f>SUM(D61:D65)</f>
        <v>3555</v>
      </c>
      <c r="E60" s="296">
        <f>SUM(E61:E65)</f>
        <v>1320</v>
      </c>
      <c r="F60" s="346">
        <f t="shared" si="1"/>
        <v>0.37130801687763715</v>
      </c>
    </row>
    <row r="61" spans="1:6" ht="15.95" customHeight="1">
      <c r="A61" s="185">
        <v>10</v>
      </c>
      <c r="B61" s="186" t="s">
        <v>130</v>
      </c>
      <c r="C61" s="206"/>
      <c r="D61" s="206">
        <v>2689</v>
      </c>
      <c r="E61" s="300"/>
      <c r="F61" s="349">
        <f t="shared" si="1"/>
        <v>0</v>
      </c>
    </row>
    <row r="62" spans="1:6" ht="15.95" customHeight="1">
      <c r="A62" s="185" t="s">
        <v>14</v>
      </c>
      <c r="B62" s="173" t="s">
        <v>143</v>
      </c>
      <c r="C62" s="202">
        <v>866</v>
      </c>
      <c r="D62" s="202">
        <v>866</v>
      </c>
      <c r="E62" s="303">
        <v>1320</v>
      </c>
      <c r="F62" s="349">
        <f t="shared" si="1"/>
        <v>1.5242494226327945</v>
      </c>
    </row>
    <row r="63" spans="1:6" ht="15.95" customHeight="1">
      <c r="A63" s="185" t="s">
        <v>15</v>
      </c>
      <c r="B63" s="173" t="s">
        <v>111</v>
      </c>
      <c r="C63" s="202"/>
      <c r="D63" s="202"/>
      <c r="E63" s="303"/>
      <c r="F63" s="349"/>
    </row>
    <row r="64" spans="1:6" ht="15.95" customHeight="1">
      <c r="A64" s="185" t="s">
        <v>16</v>
      </c>
      <c r="B64" s="173" t="s">
        <v>193</v>
      </c>
      <c r="C64" s="202"/>
      <c r="D64" s="202"/>
      <c r="E64" s="303"/>
      <c r="F64" s="349"/>
    </row>
    <row r="65" spans="1:6" ht="15.95" customHeight="1" thickBot="1">
      <c r="A65" s="187" t="s">
        <v>17</v>
      </c>
      <c r="B65" s="189" t="s">
        <v>84</v>
      </c>
      <c r="C65" s="203"/>
      <c r="D65" s="203"/>
      <c r="E65" s="302"/>
      <c r="F65" s="349" t="e">
        <f t="shared" si="1"/>
        <v>#DIV/0!</v>
      </c>
    </row>
    <row r="66" spans="1:6" ht="15.95" customHeight="1" thickBot="1">
      <c r="A66" s="179" t="s">
        <v>18</v>
      </c>
      <c r="B66" s="180" t="s">
        <v>168</v>
      </c>
      <c r="C66" s="205">
        <f>SUM(C67:C69)</f>
        <v>4550</v>
      </c>
      <c r="D66" s="205">
        <f>SUM(D67:D69)</f>
        <v>1861</v>
      </c>
      <c r="E66" s="296">
        <f>SUM(E67:E69)</f>
        <v>0</v>
      </c>
      <c r="F66" s="346">
        <f t="shared" si="1"/>
        <v>0</v>
      </c>
    </row>
    <row r="67" spans="1:6" ht="15.95" customHeight="1">
      <c r="A67" s="185" t="s">
        <v>19</v>
      </c>
      <c r="B67" s="186" t="s">
        <v>85</v>
      </c>
      <c r="C67" s="206"/>
      <c r="D67" s="206"/>
      <c r="E67" s="300"/>
      <c r="F67" s="348"/>
    </row>
    <row r="68" spans="1:6" ht="15.95" customHeight="1">
      <c r="A68" s="183" t="s">
        <v>20</v>
      </c>
      <c r="B68" s="173" t="s">
        <v>220</v>
      </c>
      <c r="C68" s="202">
        <v>4550</v>
      </c>
      <c r="D68" s="202">
        <v>1861</v>
      </c>
      <c r="E68" s="303"/>
      <c r="F68" s="349"/>
    </row>
    <row r="69" spans="1:6" ht="15.95" customHeight="1" thickBot="1">
      <c r="A69" s="187" t="s">
        <v>21</v>
      </c>
      <c r="B69" s="189" t="s">
        <v>133</v>
      </c>
      <c r="C69" s="203"/>
      <c r="D69" s="203"/>
      <c r="E69" s="302"/>
      <c r="F69" s="350"/>
    </row>
    <row r="70" spans="1:6" ht="15.95" customHeight="1" thickBot="1">
      <c r="A70" s="255" t="s">
        <v>22</v>
      </c>
      <c r="B70" s="256" t="s">
        <v>169</v>
      </c>
      <c r="C70" s="257"/>
      <c r="D70" s="257"/>
      <c r="E70" s="295"/>
      <c r="F70" s="353" t="e">
        <f t="shared" si="1"/>
        <v>#DIV/0!</v>
      </c>
    </row>
    <row r="71" spans="1:6" ht="15.95" customHeight="1" thickBot="1">
      <c r="A71" s="255" t="s">
        <v>23</v>
      </c>
      <c r="B71" s="256" t="s">
        <v>221</v>
      </c>
      <c r="C71" s="257"/>
      <c r="D71" s="257"/>
      <c r="E71" s="295">
        <v>-65</v>
      </c>
      <c r="F71" s="347"/>
    </row>
    <row r="72" spans="1:6" ht="15.95" customHeight="1" thickBot="1">
      <c r="A72" s="179" t="s">
        <v>24</v>
      </c>
      <c r="B72" s="180" t="s">
        <v>170</v>
      </c>
      <c r="C72" s="205">
        <f>SUM(C73:C75)</f>
        <v>200</v>
      </c>
      <c r="D72" s="205">
        <f>SUM(D73:D75)</f>
        <v>200</v>
      </c>
      <c r="E72" s="296">
        <f>SUM(E73:E75)</f>
        <v>0</v>
      </c>
      <c r="F72" s="346">
        <f t="shared" si="1"/>
        <v>0</v>
      </c>
    </row>
    <row r="73" spans="1:6" ht="15.95" customHeight="1">
      <c r="A73" s="185" t="s">
        <v>25</v>
      </c>
      <c r="B73" s="186" t="s">
        <v>261</v>
      </c>
      <c r="C73" s="206">
        <v>200</v>
      </c>
      <c r="D73" s="206">
        <v>200</v>
      </c>
      <c r="E73" s="300"/>
      <c r="F73" s="348">
        <f>E73/D73</f>
        <v>0</v>
      </c>
    </row>
    <row r="74" spans="1:6" ht="15.95" customHeight="1">
      <c r="A74" s="182" t="s">
        <v>26</v>
      </c>
      <c r="B74" s="186" t="s">
        <v>123</v>
      </c>
      <c r="C74" s="237"/>
      <c r="D74" s="237"/>
      <c r="E74" s="301"/>
      <c r="F74" s="348" t="e">
        <f>E74/D74</f>
        <v>#DIV/0!</v>
      </c>
    </row>
    <row r="75" spans="1:6" ht="15.95" customHeight="1" thickBot="1">
      <c r="A75" s="187" t="s">
        <v>27</v>
      </c>
      <c r="B75" s="189" t="s">
        <v>115</v>
      </c>
      <c r="C75" s="203"/>
      <c r="D75" s="203"/>
      <c r="E75" s="302"/>
      <c r="F75" s="350"/>
    </row>
    <row r="76" spans="1:6" ht="15.95" customHeight="1" thickBot="1">
      <c r="A76" s="179" t="s">
        <v>28</v>
      </c>
      <c r="B76" s="180" t="s">
        <v>116</v>
      </c>
      <c r="C76" s="205">
        <f>C52+C60+C66+C70+C71+C72</f>
        <v>67725</v>
      </c>
      <c r="D76" s="205">
        <f>D52+D60+D66+D70+D71+D72</f>
        <v>68529</v>
      </c>
      <c r="E76" s="296">
        <f>E52+E60+E66+E70+E71+E72</f>
        <v>53142</v>
      </c>
      <c r="F76" s="346">
        <f t="shared" si="1"/>
        <v>0.77546732040450028</v>
      </c>
    </row>
  </sheetData>
  <mergeCells count="8">
    <mergeCell ref="A2:F2"/>
    <mergeCell ref="D49:F49"/>
    <mergeCell ref="A50:A51"/>
    <mergeCell ref="B50:B51"/>
    <mergeCell ref="C50:F50"/>
    <mergeCell ref="A3:A4"/>
    <mergeCell ref="B3:B4"/>
    <mergeCell ref="C3:F3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>
    <oddHeader>&amp;C&amp;"Times New Roman CE,Félkövér"
Fácánkert Község Önkormányzata
2013. évi költségvetésének I. félévi végrehajtása
&amp;R&amp;"Times New Roman CE,Félkövér dőlt"2.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79"/>
  <sheetViews>
    <sheetView zoomScaleNormal="100" workbookViewId="0">
      <selection activeCell="E46" sqref="E46"/>
    </sheetView>
  </sheetViews>
  <sheetFormatPr defaultRowHeight="12.75"/>
  <cols>
    <col min="1" max="1" width="8.6640625" style="9" customWidth="1"/>
    <col min="2" max="2" width="9" style="1" customWidth="1"/>
    <col min="3" max="3" width="39.5" style="1" customWidth="1"/>
    <col min="4" max="4" width="11.1640625" style="1" customWidth="1"/>
    <col min="5" max="5" width="10.33203125" style="1" customWidth="1"/>
    <col min="6" max="6" width="11.33203125" style="1" customWidth="1"/>
    <col min="7" max="16384" width="9.33203125" style="1"/>
  </cols>
  <sheetData>
    <row r="1" spans="1:7" s="11" customFormat="1" ht="21" customHeight="1" thickBot="1">
      <c r="A1" s="29"/>
      <c r="B1" s="30"/>
      <c r="C1" s="30"/>
      <c r="D1" s="450" t="s">
        <v>207</v>
      </c>
      <c r="E1" s="450"/>
      <c r="F1" s="450"/>
      <c r="G1" s="450"/>
    </row>
    <row r="2" spans="1:7" s="12" customFormat="1" ht="15.75">
      <c r="A2" s="94" t="s">
        <v>51</v>
      </c>
      <c r="B2" s="95"/>
      <c r="C2" s="464" t="s">
        <v>311</v>
      </c>
      <c r="D2" s="465"/>
      <c r="E2" s="465"/>
      <c r="F2" s="459" t="s">
        <v>52</v>
      </c>
      <c r="G2" s="460"/>
    </row>
    <row r="3" spans="1:7" s="12" customFormat="1" ht="16.5" thickBot="1">
      <c r="A3" s="97" t="s">
        <v>53</v>
      </c>
      <c r="B3" s="98"/>
      <c r="C3" s="466" t="s">
        <v>54</v>
      </c>
      <c r="D3" s="467"/>
      <c r="E3" s="467"/>
      <c r="F3" s="461" t="s">
        <v>55</v>
      </c>
      <c r="G3" s="462"/>
    </row>
    <row r="4" spans="1:7" s="13" customFormat="1" ht="21" customHeight="1" thickBot="1">
      <c r="A4" s="32"/>
      <c r="B4" s="32"/>
      <c r="C4" s="32"/>
      <c r="D4" s="46"/>
      <c r="E4" s="463" t="s">
        <v>56</v>
      </c>
      <c r="F4" s="463"/>
      <c r="G4" s="463"/>
    </row>
    <row r="5" spans="1:7" ht="38.25">
      <c r="A5" s="33" t="s">
        <v>173</v>
      </c>
      <c r="B5" s="34" t="s">
        <v>57</v>
      </c>
      <c r="C5" s="468" t="s">
        <v>174</v>
      </c>
      <c r="D5" s="266" t="s">
        <v>150</v>
      </c>
      <c r="E5" s="34" t="s">
        <v>151</v>
      </c>
      <c r="F5" s="445" t="s">
        <v>146</v>
      </c>
      <c r="G5" s="457" t="s">
        <v>209</v>
      </c>
    </row>
    <row r="6" spans="1:7" ht="13.5" thickBot="1">
      <c r="A6" s="207" t="s">
        <v>58</v>
      </c>
      <c r="B6" s="35"/>
      <c r="C6" s="469"/>
      <c r="D6" s="470" t="s">
        <v>175</v>
      </c>
      <c r="E6" s="471"/>
      <c r="F6" s="446"/>
      <c r="G6" s="458"/>
    </row>
    <row r="7" spans="1:7" s="10" customFormat="1" ht="16.5" thickBot="1">
      <c r="A7" s="53">
        <v>1</v>
      </c>
      <c r="B7" s="52">
        <v>2</v>
      </c>
      <c r="C7" s="52">
        <v>3</v>
      </c>
      <c r="D7" s="267">
        <v>4</v>
      </c>
      <c r="E7" s="52">
        <v>5</v>
      </c>
      <c r="F7" s="308">
        <v>6</v>
      </c>
      <c r="G7" s="309">
        <v>7</v>
      </c>
    </row>
    <row r="8" spans="1:7" s="10" customFormat="1" ht="15.95" customHeight="1" thickBot="1">
      <c r="A8" s="447" t="s">
        <v>59</v>
      </c>
      <c r="B8" s="448"/>
      <c r="C8" s="448"/>
      <c r="D8" s="448"/>
      <c r="E8" s="448"/>
      <c r="F8" s="448"/>
      <c r="G8" s="449"/>
    </row>
    <row r="9" spans="1:7" s="14" customFormat="1" ht="14.1" customHeight="1" thickBot="1">
      <c r="A9" s="49">
        <v>1</v>
      </c>
      <c r="B9" s="50"/>
      <c r="C9" s="54" t="s">
        <v>60</v>
      </c>
      <c r="D9" s="268">
        <f>SUM(D10:D14)</f>
        <v>1995</v>
      </c>
      <c r="E9" s="268">
        <f>SUM(E10:E14)</f>
        <v>1994</v>
      </c>
      <c r="F9" s="268">
        <f>SUM(F10:F14)</f>
        <v>1958</v>
      </c>
      <c r="G9" s="327">
        <f>F9/E9</f>
        <v>0.98194583751253761</v>
      </c>
    </row>
    <row r="10" spans="1:7" s="2" customFormat="1" ht="14.1" customHeight="1">
      <c r="A10" s="36"/>
      <c r="B10" s="37">
        <v>1</v>
      </c>
      <c r="C10" s="55" t="s">
        <v>61</v>
      </c>
      <c r="D10" s="269"/>
      <c r="E10" s="269"/>
      <c r="F10" s="269"/>
      <c r="G10" s="310" t="e">
        <f t="shared" ref="G10:G51" si="0">F10/E10</f>
        <v>#DIV/0!</v>
      </c>
    </row>
    <row r="11" spans="1:7" s="2" customFormat="1" ht="14.1" customHeight="1">
      <c r="A11" s="36"/>
      <c r="B11" s="37">
        <v>2</v>
      </c>
      <c r="C11" s="55" t="s">
        <v>62</v>
      </c>
      <c r="D11" s="269">
        <v>1995</v>
      </c>
      <c r="E11" s="269">
        <v>1994</v>
      </c>
      <c r="F11" s="269">
        <v>1958</v>
      </c>
      <c r="G11" s="311">
        <f t="shared" si="0"/>
        <v>0.98194583751253761</v>
      </c>
    </row>
    <row r="12" spans="1:7" s="2" customFormat="1" ht="14.1" customHeight="1">
      <c r="A12" s="36"/>
      <c r="B12" s="37">
        <v>3</v>
      </c>
      <c r="C12" s="55" t="s">
        <v>88</v>
      </c>
      <c r="D12" s="269"/>
      <c r="E12" s="269"/>
      <c r="F12" s="269"/>
      <c r="G12" s="311" t="e">
        <f t="shared" si="0"/>
        <v>#DIV/0!</v>
      </c>
    </row>
    <row r="13" spans="1:7" s="2" customFormat="1" ht="14.1" customHeight="1">
      <c r="A13" s="36"/>
      <c r="B13" s="37">
        <v>4</v>
      </c>
      <c r="C13" s="55" t="s">
        <v>176</v>
      </c>
      <c r="D13" s="269"/>
      <c r="E13" s="269"/>
      <c r="F13" s="269"/>
      <c r="G13" s="311" t="e">
        <f t="shared" si="0"/>
        <v>#DIV/0!</v>
      </c>
    </row>
    <row r="14" spans="1:7" s="2" customFormat="1" ht="14.1" customHeight="1" thickBot="1">
      <c r="A14" s="36"/>
      <c r="B14" s="37">
        <v>5</v>
      </c>
      <c r="C14" s="55" t="s">
        <v>63</v>
      </c>
      <c r="D14" s="269"/>
      <c r="E14" s="269"/>
      <c r="F14" s="269"/>
      <c r="G14" s="311" t="e">
        <f t="shared" si="0"/>
        <v>#DIV/0!</v>
      </c>
    </row>
    <row r="15" spans="1:7" s="14" customFormat="1" ht="14.1" customHeight="1" thickBot="1">
      <c r="A15" s="49">
        <v>2</v>
      </c>
      <c r="B15" s="50"/>
      <c r="C15" s="54" t="s">
        <v>177</v>
      </c>
      <c r="D15" s="270">
        <f>SUM(D16:D19)</f>
        <v>22910</v>
      </c>
      <c r="E15" s="270">
        <f>SUM(E16:E19)</f>
        <v>22910</v>
      </c>
      <c r="F15" s="270">
        <f>SUM(F16:F19)</f>
        <v>11304</v>
      </c>
      <c r="G15" s="327">
        <f t="shared" si="0"/>
        <v>0.49340899170667829</v>
      </c>
    </row>
    <row r="16" spans="1:7" s="14" customFormat="1" ht="14.1" customHeight="1">
      <c r="A16" s="26"/>
      <c r="B16" s="28">
        <v>1</v>
      </c>
      <c r="C16" s="56" t="s">
        <v>120</v>
      </c>
      <c r="D16" s="271"/>
      <c r="E16" s="271"/>
      <c r="F16" s="271"/>
      <c r="G16" s="310"/>
    </row>
    <row r="17" spans="1:7" s="14" customFormat="1" ht="14.1" customHeight="1">
      <c r="A17" s="38"/>
      <c r="B17" s="39">
        <v>2</v>
      </c>
      <c r="C17" s="57" t="s">
        <v>336</v>
      </c>
      <c r="D17" s="272">
        <v>22310</v>
      </c>
      <c r="E17" s="272">
        <v>22310</v>
      </c>
      <c r="F17" s="272">
        <v>11135</v>
      </c>
      <c r="G17" s="311">
        <f t="shared" si="0"/>
        <v>0.49910354101299864</v>
      </c>
    </row>
    <row r="18" spans="1:7" s="2" customFormat="1" ht="14.1" customHeight="1">
      <c r="A18" s="36"/>
      <c r="B18" s="37">
        <v>3</v>
      </c>
      <c r="C18" s="55" t="s">
        <v>64</v>
      </c>
      <c r="D18" s="269"/>
      <c r="E18" s="269"/>
      <c r="F18" s="269"/>
      <c r="G18" s="311" t="e">
        <f t="shared" si="0"/>
        <v>#DIV/0!</v>
      </c>
    </row>
    <row r="19" spans="1:7" s="2" customFormat="1" ht="14.1" customHeight="1" thickBot="1">
      <c r="A19" s="36"/>
      <c r="B19" s="37">
        <v>4</v>
      </c>
      <c r="C19" s="55" t="s">
        <v>65</v>
      </c>
      <c r="D19" s="269">
        <v>600</v>
      </c>
      <c r="E19" s="269">
        <v>600</v>
      </c>
      <c r="F19" s="269">
        <v>169</v>
      </c>
      <c r="G19" s="312">
        <f t="shared" si="0"/>
        <v>0.28166666666666668</v>
      </c>
    </row>
    <row r="20" spans="1:7" s="14" customFormat="1" ht="14.1" customHeight="1" thickBot="1">
      <c r="A20" s="49">
        <v>3</v>
      </c>
      <c r="B20" s="50"/>
      <c r="C20" s="54" t="s">
        <v>66</v>
      </c>
      <c r="D20" s="270">
        <f>SUM(D21:D23)</f>
        <v>2100</v>
      </c>
      <c r="E20" s="270">
        <f>SUM(E21:E23)</f>
        <v>2100</v>
      </c>
      <c r="F20" s="270">
        <f>SUM(F21:F23)</f>
        <v>1346</v>
      </c>
      <c r="G20" s="327">
        <f t="shared" si="0"/>
        <v>0.64095238095238094</v>
      </c>
    </row>
    <row r="21" spans="1:7" s="2" customFormat="1" ht="14.1" customHeight="1">
      <c r="A21" s="36"/>
      <c r="B21" s="37">
        <v>1</v>
      </c>
      <c r="C21" s="55" t="s">
        <v>67</v>
      </c>
      <c r="D21" s="269"/>
      <c r="E21" s="269"/>
      <c r="F21" s="269">
        <v>76</v>
      </c>
      <c r="G21" s="312"/>
    </row>
    <row r="22" spans="1:7" s="2" customFormat="1" ht="14.1" customHeight="1">
      <c r="A22" s="36"/>
      <c r="B22" s="37">
        <v>2</v>
      </c>
      <c r="C22" s="55" t="s">
        <v>118</v>
      </c>
      <c r="D22" s="269"/>
      <c r="E22" s="269"/>
      <c r="F22" s="269"/>
      <c r="G22" s="312" t="e">
        <f t="shared" si="0"/>
        <v>#DIV/0!</v>
      </c>
    </row>
    <row r="23" spans="1:7" s="2" customFormat="1" ht="14.1" customHeight="1" thickBot="1">
      <c r="A23" s="36"/>
      <c r="B23" s="37">
        <v>3</v>
      </c>
      <c r="C23" s="55" t="s">
        <v>68</v>
      </c>
      <c r="D23" s="269">
        <v>2100</v>
      </c>
      <c r="E23" s="269">
        <v>2100</v>
      </c>
      <c r="F23" s="269">
        <v>1270</v>
      </c>
      <c r="G23" s="312">
        <f t="shared" si="0"/>
        <v>0.60476190476190472</v>
      </c>
    </row>
    <row r="24" spans="1:7" s="14" customFormat="1" ht="14.25" customHeight="1" thickBot="1">
      <c r="A24" s="49">
        <v>4</v>
      </c>
      <c r="B24" s="50"/>
      <c r="C24" s="54" t="s">
        <v>135</v>
      </c>
      <c r="D24" s="270">
        <f>SUM(D25:D35)</f>
        <v>21181</v>
      </c>
      <c r="E24" s="270">
        <f>SUM(E25:E35)</f>
        <v>21986</v>
      </c>
      <c r="F24" s="270">
        <f>SUM(F25:F35)</f>
        <v>16764</v>
      </c>
      <c r="G24" s="327">
        <f t="shared" si="0"/>
        <v>0.76248521786591472</v>
      </c>
    </row>
    <row r="25" spans="1:7" s="2" customFormat="1" ht="14.1" customHeight="1">
      <c r="A25" s="36"/>
      <c r="B25" s="37">
        <v>1</v>
      </c>
      <c r="C25" s="55" t="s">
        <v>69</v>
      </c>
      <c r="D25" s="269">
        <v>13802</v>
      </c>
      <c r="E25" s="269">
        <v>13793</v>
      </c>
      <c r="F25" s="269">
        <v>10627</v>
      </c>
      <c r="G25" s="310">
        <f t="shared" si="0"/>
        <v>0.77046327847458851</v>
      </c>
    </row>
    <row r="26" spans="1:7" s="2" customFormat="1" ht="14.1" customHeight="1">
      <c r="A26" s="36"/>
      <c r="B26" s="37">
        <v>2</v>
      </c>
      <c r="C26" s="55" t="s">
        <v>70</v>
      </c>
      <c r="D26" s="269">
        <v>78</v>
      </c>
      <c r="E26" s="269">
        <v>648</v>
      </c>
      <c r="F26" s="269">
        <v>778</v>
      </c>
      <c r="G26" s="311">
        <v>1.2</v>
      </c>
    </row>
    <row r="27" spans="1:7" s="2" customFormat="1" ht="14.1" customHeight="1">
      <c r="A27" s="36"/>
      <c r="B27" s="37">
        <v>3</v>
      </c>
      <c r="C27" s="55" t="s">
        <v>136</v>
      </c>
      <c r="D27" s="269"/>
      <c r="E27" s="269"/>
      <c r="F27" s="269"/>
      <c r="G27" s="311"/>
    </row>
    <row r="28" spans="1:7" s="2" customFormat="1" ht="14.1" customHeight="1">
      <c r="A28" s="36"/>
      <c r="B28" s="37">
        <v>4</v>
      </c>
      <c r="C28" s="55" t="s">
        <v>71</v>
      </c>
      <c r="D28" s="269"/>
      <c r="E28" s="269"/>
      <c r="F28" s="269"/>
      <c r="G28" s="311"/>
    </row>
    <row r="29" spans="1:7" s="2" customFormat="1" ht="14.1" customHeight="1">
      <c r="A29" s="36"/>
      <c r="B29" s="37">
        <v>5</v>
      </c>
      <c r="C29" s="55" t="s">
        <v>72</v>
      </c>
      <c r="D29" s="269">
        <v>7301</v>
      </c>
      <c r="E29" s="269">
        <v>7391</v>
      </c>
      <c r="F29" s="269">
        <v>5121</v>
      </c>
      <c r="G29" s="311">
        <v>0.68</v>
      </c>
    </row>
    <row r="30" spans="1:7" s="2" customFormat="1" ht="14.1" customHeight="1">
      <c r="A30" s="36"/>
      <c r="B30" s="37">
        <v>6</v>
      </c>
      <c r="C30" s="55" t="s">
        <v>218</v>
      </c>
      <c r="D30" s="269"/>
      <c r="E30" s="269"/>
      <c r="F30" s="269"/>
      <c r="G30" s="311" t="e">
        <f t="shared" si="0"/>
        <v>#DIV/0!</v>
      </c>
    </row>
    <row r="31" spans="1:7" s="2" customFormat="1" ht="14.1" customHeight="1">
      <c r="A31" s="36"/>
      <c r="B31" s="37">
        <v>7</v>
      </c>
      <c r="C31" s="55" t="s">
        <v>230</v>
      </c>
      <c r="D31" s="269"/>
      <c r="E31" s="269"/>
      <c r="F31" s="269"/>
      <c r="G31" s="311"/>
    </row>
    <row r="32" spans="1:7" s="2" customFormat="1" ht="14.1" customHeight="1">
      <c r="A32" s="36"/>
      <c r="B32" s="37">
        <v>8</v>
      </c>
      <c r="C32" s="55" t="s">
        <v>73</v>
      </c>
      <c r="D32" s="269"/>
      <c r="E32" s="269"/>
      <c r="F32" s="269"/>
      <c r="G32" s="311"/>
    </row>
    <row r="33" spans="1:7" s="2" customFormat="1" ht="14.1" customHeight="1">
      <c r="A33" s="36"/>
      <c r="B33" s="37">
        <v>9</v>
      </c>
      <c r="C33" s="55" t="s">
        <v>299</v>
      </c>
      <c r="D33" s="269"/>
      <c r="E33" s="269"/>
      <c r="F33" s="269"/>
      <c r="G33" s="311" t="e">
        <f t="shared" si="0"/>
        <v>#DIV/0!</v>
      </c>
    </row>
    <row r="34" spans="1:7" s="2" customFormat="1" ht="14.1" customHeight="1">
      <c r="A34" s="91"/>
      <c r="B34" s="92">
        <v>10</v>
      </c>
      <c r="C34" s="93" t="s">
        <v>231</v>
      </c>
      <c r="D34" s="273"/>
      <c r="E34" s="273">
        <v>154</v>
      </c>
      <c r="F34" s="273">
        <v>238</v>
      </c>
      <c r="G34" s="311">
        <f t="shared" si="0"/>
        <v>1.5454545454545454</v>
      </c>
    </row>
    <row r="35" spans="1:7" s="2" customFormat="1" ht="14.1" customHeight="1" thickBot="1">
      <c r="A35" s="354"/>
      <c r="B35" s="394">
        <v>11</v>
      </c>
      <c r="C35" s="397" t="s">
        <v>232</v>
      </c>
      <c r="D35" s="395"/>
      <c r="E35" s="395"/>
      <c r="F35" s="397"/>
      <c r="G35" s="396"/>
    </row>
    <row r="36" spans="1:7" s="2" customFormat="1" ht="14.1" customHeight="1" thickBot="1">
      <c r="A36" s="49">
        <v>5</v>
      </c>
      <c r="B36" s="50"/>
      <c r="C36" s="54" t="s">
        <v>196</v>
      </c>
      <c r="D36" s="270">
        <f>SUM(D37:D43)</f>
        <v>19366</v>
      </c>
      <c r="E36" s="270">
        <f>SUM(E37:E43)</f>
        <v>19366</v>
      </c>
      <c r="F36" s="270">
        <f>SUM(F37:F43)</f>
        <v>24213</v>
      </c>
      <c r="G36" s="327">
        <f t="shared" si="0"/>
        <v>1.2502840028916657</v>
      </c>
    </row>
    <row r="37" spans="1:7" s="2" customFormat="1" ht="14.1" customHeight="1">
      <c r="A37" s="40"/>
      <c r="B37" s="41">
        <v>1</v>
      </c>
      <c r="C37" s="64" t="s">
        <v>356</v>
      </c>
      <c r="D37" s="274">
        <v>4950</v>
      </c>
      <c r="E37" s="274">
        <v>4950</v>
      </c>
      <c r="F37" s="274">
        <v>10809</v>
      </c>
      <c r="G37" s="310">
        <f t="shared" si="0"/>
        <v>2.1836363636363636</v>
      </c>
    </row>
    <row r="38" spans="1:7" s="2" customFormat="1" ht="14.1" customHeight="1">
      <c r="A38" s="36"/>
      <c r="B38" s="37">
        <v>2</v>
      </c>
      <c r="C38" s="55" t="s">
        <v>364</v>
      </c>
      <c r="D38" s="269"/>
      <c r="E38" s="269"/>
      <c r="F38" s="269">
        <v>270</v>
      </c>
      <c r="G38" s="311" t="e">
        <f t="shared" si="0"/>
        <v>#DIV/0!</v>
      </c>
    </row>
    <row r="39" spans="1:7" s="2" customFormat="1" ht="14.1" customHeight="1">
      <c r="A39" s="36"/>
      <c r="B39" s="37">
        <v>3</v>
      </c>
      <c r="C39" s="55" t="s">
        <v>365</v>
      </c>
      <c r="D39" s="269"/>
      <c r="E39" s="269"/>
      <c r="F39" s="269">
        <v>45</v>
      </c>
      <c r="G39" s="311" t="e">
        <f t="shared" si="0"/>
        <v>#DIV/0!</v>
      </c>
    </row>
    <row r="40" spans="1:7" s="2" customFormat="1" ht="14.1" customHeight="1">
      <c r="A40" s="36"/>
      <c r="B40" s="37">
        <v>4</v>
      </c>
      <c r="C40" s="55" t="s">
        <v>233</v>
      </c>
      <c r="D40" s="269">
        <v>2217</v>
      </c>
      <c r="E40" s="269">
        <v>2217</v>
      </c>
      <c r="F40" s="269">
        <v>1445</v>
      </c>
      <c r="G40" s="311">
        <f t="shared" si="0"/>
        <v>0.65178168696436622</v>
      </c>
    </row>
    <row r="41" spans="1:7" s="2" customFormat="1" ht="14.1" customHeight="1">
      <c r="A41" s="36"/>
      <c r="B41" s="37">
        <v>5</v>
      </c>
      <c r="C41" s="58" t="s">
        <v>234</v>
      </c>
      <c r="D41" s="269">
        <v>30</v>
      </c>
      <c r="E41" s="269">
        <v>30</v>
      </c>
      <c r="F41" s="269">
        <v>646</v>
      </c>
      <c r="G41" s="312">
        <f t="shared" si="0"/>
        <v>21.533333333333335</v>
      </c>
    </row>
    <row r="42" spans="1:7" s="2" customFormat="1" ht="14.1" customHeight="1">
      <c r="A42" s="36"/>
      <c r="B42" s="37">
        <v>5</v>
      </c>
      <c r="C42" s="55" t="s">
        <v>323</v>
      </c>
      <c r="D42" s="156"/>
      <c r="E42" s="156"/>
      <c r="F42" s="156">
        <v>55</v>
      </c>
      <c r="G42" s="311" t="e">
        <f t="shared" si="0"/>
        <v>#DIV/0!</v>
      </c>
    </row>
    <row r="43" spans="1:7" s="2" customFormat="1" ht="14.1" customHeight="1" thickBot="1">
      <c r="A43" s="398"/>
      <c r="B43" s="399">
        <v>6</v>
      </c>
      <c r="C43" s="400" t="s">
        <v>235</v>
      </c>
      <c r="D43" s="397">
        <v>12169</v>
      </c>
      <c r="E43" s="395">
        <v>12169</v>
      </c>
      <c r="F43" s="397">
        <v>10943</v>
      </c>
      <c r="G43" s="311">
        <v>0.97</v>
      </c>
    </row>
    <row r="44" spans="1:7" s="14" customFormat="1" ht="14.1" customHeight="1" thickBot="1">
      <c r="A44" s="49">
        <v>6</v>
      </c>
      <c r="B44" s="50"/>
      <c r="C44" s="54" t="s">
        <v>119</v>
      </c>
      <c r="D44" s="270">
        <f>SUM(D45:D47)</f>
        <v>173</v>
      </c>
      <c r="E44" s="270">
        <f>SUM(E45:E47)</f>
        <v>173</v>
      </c>
      <c r="F44" s="270">
        <f>SUM(F45:F47)</f>
        <v>95</v>
      </c>
      <c r="G44" s="327">
        <f t="shared" si="0"/>
        <v>0.54913294797687862</v>
      </c>
    </row>
    <row r="45" spans="1:7" s="2" customFormat="1" ht="14.1" customHeight="1">
      <c r="A45" s="36"/>
      <c r="B45" s="37">
        <v>1</v>
      </c>
      <c r="C45" s="55" t="s">
        <v>265</v>
      </c>
      <c r="D45" s="269">
        <v>173</v>
      </c>
      <c r="E45" s="269">
        <v>173</v>
      </c>
      <c r="F45" s="269">
        <v>95</v>
      </c>
      <c r="G45" s="310">
        <f t="shared" si="0"/>
        <v>0.54913294797687862</v>
      </c>
    </row>
    <row r="46" spans="1:7" s="2" customFormat="1" ht="14.1" customHeight="1">
      <c r="A46" s="36"/>
      <c r="B46" s="37">
        <v>2</v>
      </c>
      <c r="C46" s="55" t="s">
        <v>112</v>
      </c>
      <c r="D46" s="269"/>
      <c r="E46" s="269"/>
      <c r="F46" s="269"/>
      <c r="G46" s="310" t="e">
        <f>F46/E46</f>
        <v>#DIV/0!</v>
      </c>
    </row>
    <row r="47" spans="1:7" s="2" customFormat="1" ht="14.1" customHeight="1" thickBot="1">
      <c r="A47" s="36"/>
      <c r="B47" s="37">
        <v>3</v>
      </c>
      <c r="C47" s="55" t="s">
        <v>236</v>
      </c>
      <c r="D47" s="269"/>
      <c r="E47" s="269"/>
      <c r="F47" s="269"/>
      <c r="G47" s="312"/>
    </row>
    <row r="48" spans="1:7" s="2" customFormat="1" ht="14.1" customHeight="1" thickBot="1">
      <c r="A48" s="49">
        <v>7</v>
      </c>
      <c r="B48" s="50"/>
      <c r="C48" s="59" t="s">
        <v>76</v>
      </c>
      <c r="D48" s="268">
        <f>D49+D50</f>
        <v>0</v>
      </c>
      <c r="E48" s="268">
        <f>E49+E50</f>
        <v>0</v>
      </c>
      <c r="F48" s="268">
        <f>F49+F50</f>
        <v>0</v>
      </c>
      <c r="G48" s="327"/>
    </row>
    <row r="49" spans="1:7" s="2" customFormat="1" ht="14.1" customHeight="1">
      <c r="A49" s="27"/>
      <c r="B49" s="28">
        <v>1</v>
      </c>
      <c r="C49" s="60" t="s">
        <v>121</v>
      </c>
      <c r="D49" s="271"/>
      <c r="E49" s="271"/>
      <c r="F49" s="271"/>
      <c r="G49" s="310"/>
    </row>
    <row r="50" spans="1:7" s="2" customFormat="1" ht="18" customHeight="1" thickBot="1">
      <c r="A50" s="40"/>
      <c r="B50" s="41">
        <v>2</v>
      </c>
      <c r="C50" s="61" t="s">
        <v>178</v>
      </c>
      <c r="D50" s="274"/>
      <c r="E50" s="274"/>
      <c r="F50" s="274"/>
      <c r="G50" s="312"/>
    </row>
    <row r="51" spans="1:7" s="2" customFormat="1" ht="15.75" thickBot="1">
      <c r="A51" s="250"/>
      <c r="B51" s="251"/>
      <c r="C51" s="62" t="s">
        <v>42</v>
      </c>
      <c r="D51" s="275">
        <f>D9+D15+D20+D24+D36+D44+D48</f>
        <v>67725</v>
      </c>
      <c r="E51" s="275">
        <f>E9+E15+E20+E24+E36+E44+E48</f>
        <v>68529</v>
      </c>
      <c r="F51" s="275">
        <f>F9+F15+F20+F24+F36+F44+F48</f>
        <v>55680</v>
      </c>
      <c r="G51" s="313">
        <f t="shared" si="0"/>
        <v>0.81250273606794199</v>
      </c>
    </row>
    <row r="52" spans="1:7" ht="13.5" thickBot="1">
      <c r="A52" s="42"/>
      <c r="B52" s="43"/>
      <c r="C52" s="43"/>
      <c r="D52" s="43"/>
      <c r="E52" s="43"/>
      <c r="F52" s="43"/>
    </row>
    <row r="53" spans="1:7" s="10" customFormat="1" ht="16.5" customHeight="1" thickBot="1">
      <c r="A53" s="451" t="s">
        <v>77</v>
      </c>
      <c r="B53" s="452"/>
      <c r="C53" s="452"/>
      <c r="D53" s="452"/>
      <c r="E53" s="452"/>
      <c r="F53" s="452"/>
      <c r="G53" s="453"/>
    </row>
    <row r="54" spans="1:7" s="15" customFormat="1" ht="15" customHeight="1" thickBot="1">
      <c r="A54" s="49">
        <v>9</v>
      </c>
      <c r="B54" s="50"/>
      <c r="C54" s="54" t="s">
        <v>78</v>
      </c>
      <c r="D54" s="270">
        <f>SUM(D55:D61)</f>
        <v>62109</v>
      </c>
      <c r="E54" s="270">
        <f>SUM(E55:E61)</f>
        <v>62913</v>
      </c>
      <c r="F54" s="270">
        <f>SUM(F55:F61)</f>
        <v>51887</v>
      </c>
      <c r="G54" s="327">
        <f>F54/E54</f>
        <v>0.82474210417560756</v>
      </c>
    </row>
    <row r="55" spans="1:7" ht="15" customHeight="1">
      <c r="A55" s="36"/>
      <c r="B55" s="37">
        <v>1</v>
      </c>
      <c r="C55" s="55" t="s">
        <v>79</v>
      </c>
      <c r="D55" s="269">
        <v>17500</v>
      </c>
      <c r="E55" s="269">
        <v>17631</v>
      </c>
      <c r="F55" s="269">
        <v>12702</v>
      </c>
      <c r="G55" s="331">
        <f>F55/E55</f>
        <v>0.72043559639271737</v>
      </c>
    </row>
    <row r="56" spans="1:7" ht="15" customHeight="1">
      <c r="A56" s="36"/>
      <c r="B56" s="37">
        <v>2</v>
      </c>
      <c r="C56" s="55" t="s">
        <v>46</v>
      </c>
      <c r="D56" s="269">
        <v>3883</v>
      </c>
      <c r="E56" s="269">
        <v>3906</v>
      </c>
      <c r="F56" s="269">
        <v>2817</v>
      </c>
      <c r="G56" s="425">
        <f t="shared" ref="G56:G77" si="1">F56/E56</f>
        <v>0.72119815668202769</v>
      </c>
    </row>
    <row r="57" spans="1:7" ht="15" customHeight="1">
      <c r="A57" s="36"/>
      <c r="B57" s="37">
        <v>3</v>
      </c>
      <c r="C57" s="55" t="s">
        <v>80</v>
      </c>
      <c r="D57" s="269">
        <v>20234</v>
      </c>
      <c r="E57" s="269">
        <v>20224</v>
      </c>
      <c r="F57" s="269">
        <v>17868</v>
      </c>
      <c r="G57" s="425">
        <f t="shared" si="1"/>
        <v>0.883504746835443</v>
      </c>
    </row>
    <row r="58" spans="1:7" ht="15" customHeight="1">
      <c r="A58" s="36"/>
      <c r="B58" s="37">
        <v>4</v>
      </c>
      <c r="C58" s="208" t="s">
        <v>137</v>
      </c>
      <c r="D58" s="269"/>
      <c r="E58" s="269"/>
      <c r="F58" s="269"/>
      <c r="G58" s="425" t="e">
        <f t="shared" si="1"/>
        <v>#DIV/0!</v>
      </c>
    </row>
    <row r="59" spans="1:7" ht="15" customHeight="1">
      <c r="A59" s="36"/>
      <c r="B59" s="37">
        <v>5</v>
      </c>
      <c r="C59" s="55" t="s">
        <v>198</v>
      </c>
      <c r="D59" s="269">
        <v>11050</v>
      </c>
      <c r="E59" s="269">
        <v>11050</v>
      </c>
      <c r="F59" s="269">
        <v>11802</v>
      </c>
      <c r="G59" s="425">
        <f t="shared" si="1"/>
        <v>1.0680542986425339</v>
      </c>
    </row>
    <row r="60" spans="1:7" ht="15" customHeight="1">
      <c r="A60" s="36"/>
      <c r="B60" s="37">
        <v>6</v>
      </c>
      <c r="C60" s="55" t="s">
        <v>81</v>
      </c>
      <c r="D60" s="269">
        <v>9442</v>
      </c>
      <c r="E60" s="269">
        <v>10102</v>
      </c>
      <c r="F60" s="269">
        <v>6698</v>
      </c>
      <c r="G60" s="425">
        <f t="shared" si="1"/>
        <v>0.66303702237180762</v>
      </c>
    </row>
    <row r="61" spans="1:7" ht="15" customHeight="1" thickBot="1">
      <c r="A61" s="36"/>
      <c r="B61" s="37">
        <v>7</v>
      </c>
      <c r="C61" s="55" t="s">
        <v>48</v>
      </c>
      <c r="D61" s="269"/>
      <c r="E61" s="269"/>
      <c r="F61" s="269"/>
      <c r="G61" s="425"/>
    </row>
    <row r="62" spans="1:7" s="15" customFormat="1" ht="15" customHeight="1" thickBot="1">
      <c r="A62" s="49">
        <v>10</v>
      </c>
      <c r="B62" s="50"/>
      <c r="C62" s="54" t="s">
        <v>82</v>
      </c>
      <c r="D62" s="270">
        <f>SUM(D63:D65)</f>
        <v>866</v>
      </c>
      <c r="E62" s="270">
        <f>SUM(E63:E65)</f>
        <v>3555</v>
      </c>
      <c r="F62" s="270">
        <f>SUM(F63:F65)</f>
        <v>1320</v>
      </c>
      <c r="G62" s="327">
        <f t="shared" si="1"/>
        <v>0.37130801687763715</v>
      </c>
    </row>
    <row r="63" spans="1:7" ht="15" customHeight="1">
      <c r="A63" s="36"/>
      <c r="B63" s="37">
        <v>1</v>
      </c>
      <c r="C63" s="55" t="s">
        <v>83</v>
      </c>
      <c r="D63" s="269"/>
      <c r="E63" s="269">
        <v>2689</v>
      </c>
      <c r="F63" s="269"/>
      <c r="G63" s="331">
        <f t="shared" si="1"/>
        <v>0</v>
      </c>
    </row>
    <row r="64" spans="1:7" ht="15" customHeight="1">
      <c r="A64" s="36"/>
      <c r="B64" s="37">
        <v>2</v>
      </c>
      <c r="C64" s="55" t="s">
        <v>143</v>
      </c>
      <c r="D64" s="269">
        <v>866</v>
      </c>
      <c r="E64" s="269">
        <v>866</v>
      </c>
      <c r="F64" s="269">
        <v>1320</v>
      </c>
      <c r="G64" s="331">
        <f t="shared" si="1"/>
        <v>1.5242494226327945</v>
      </c>
    </row>
    <row r="65" spans="1:7" ht="15" customHeight="1" thickBot="1">
      <c r="A65" s="36"/>
      <c r="B65" s="37">
        <v>3</v>
      </c>
      <c r="C65" s="55" t="s">
        <v>84</v>
      </c>
      <c r="D65" s="269"/>
      <c r="E65" s="269"/>
      <c r="F65" s="269"/>
      <c r="G65" s="331" t="e">
        <f t="shared" si="1"/>
        <v>#DIV/0!</v>
      </c>
    </row>
    <row r="66" spans="1:7" s="15" customFormat="1" ht="15" customHeight="1" thickBot="1">
      <c r="A66" s="49">
        <v>11</v>
      </c>
      <c r="B66" s="50"/>
      <c r="C66" s="54" t="s">
        <v>49</v>
      </c>
      <c r="D66" s="270">
        <f>SUM(D67+D68+D69)</f>
        <v>4550</v>
      </c>
      <c r="E66" s="270">
        <f>SUM(E67+E68+E69)</f>
        <v>1861</v>
      </c>
      <c r="F66" s="270">
        <f>SUM(F67+F68+F69)</f>
        <v>0</v>
      </c>
      <c r="G66" s="327">
        <f t="shared" si="1"/>
        <v>0</v>
      </c>
    </row>
    <row r="67" spans="1:7" ht="15" customHeight="1">
      <c r="A67" s="36"/>
      <c r="B67" s="37">
        <v>1</v>
      </c>
      <c r="C67" s="55" t="s">
        <v>85</v>
      </c>
      <c r="D67" s="269"/>
      <c r="E67" s="269"/>
      <c r="F67" s="269"/>
      <c r="G67" s="331" t="e">
        <f t="shared" si="1"/>
        <v>#DIV/0!</v>
      </c>
    </row>
    <row r="68" spans="1:7" ht="15" customHeight="1">
      <c r="A68" s="36"/>
      <c r="B68" s="37">
        <v>2</v>
      </c>
      <c r="C68" s="55" t="s">
        <v>237</v>
      </c>
      <c r="D68" s="156">
        <v>4550</v>
      </c>
      <c r="E68" s="156">
        <v>1861</v>
      </c>
      <c r="F68" s="269"/>
      <c r="G68" s="425">
        <f t="shared" si="1"/>
        <v>0</v>
      </c>
    </row>
    <row r="69" spans="1:7" ht="15" customHeight="1" thickBot="1">
      <c r="A69" s="354"/>
      <c r="B69" s="355">
        <v>3</v>
      </c>
      <c r="C69" s="356" t="s">
        <v>133</v>
      </c>
      <c r="D69" s="357"/>
      <c r="E69" s="357"/>
      <c r="F69" s="424"/>
      <c r="G69" s="426"/>
    </row>
    <row r="70" spans="1:7" ht="15" customHeight="1" thickBot="1">
      <c r="A70" s="258">
        <v>12</v>
      </c>
      <c r="B70" s="259"/>
      <c r="C70" s="260" t="s">
        <v>171</v>
      </c>
      <c r="D70" s="276"/>
      <c r="E70" s="276"/>
      <c r="F70" s="276"/>
      <c r="G70" s="427" t="e">
        <f t="shared" si="1"/>
        <v>#DIV/0!</v>
      </c>
    </row>
    <row r="71" spans="1:7" ht="15" customHeight="1" thickBot="1">
      <c r="A71" s="258">
        <v>13</v>
      </c>
      <c r="B71" s="259"/>
      <c r="C71" s="260" t="s">
        <v>172</v>
      </c>
      <c r="D71" s="276"/>
      <c r="E71" s="276"/>
      <c r="F71" s="276"/>
      <c r="G71" s="331"/>
    </row>
    <row r="72" spans="1:7" s="15" customFormat="1" ht="15" customHeight="1" thickBot="1">
      <c r="A72" s="49">
        <v>14</v>
      </c>
      <c r="B72" s="50"/>
      <c r="C72" s="54" t="s">
        <v>122</v>
      </c>
      <c r="D72" s="270">
        <f>SUM(D73:D75)</f>
        <v>200</v>
      </c>
      <c r="E72" s="270">
        <f>SUM(E73:E75)</f>
        <v>200</v>
      </c>
      <c r="F72" s="270">
        <f>SUM(F73:F75)</f>
        <v>-65</v>
      </c>
      <c r="G72" s="327">
        <f t="shared" si="1"/>
        <v>-0.32500000000000001</v>
      </c>
    </row>
    <row r="73" spans="1:7" ht="15" customHeight="1">
      <c r="A73" s="36"/>
      <c r="B73" s="37">
        <v>1</v>
      </c>
      <c r="C73" s="55" t="s">
        <v>263</v>
      </c>
      <c r="D73" s="269">
        <v>200</v>
      </c>
      <c r="E73" s="269">
        <v>200</v>
      </c>
      <c r="F73" s="269"/>
      <c r="G73" s="331">
        <f t="shared" si="1"/>
        <v>0</v>
      </c>
    </row>
    <row r="74" spans="1:7" ht="15" customHeight="1">
      <c r="A74" s="36"/>
      <c r="B74" s="37">
        <v>2</v>
      </c>
      <c r="C74" s="55" t="s">
        <v>123</v>
      </c>
      <c r="D74" s="269"/>
      <c r="E74" s="269"/>
      <c r="F74" s="269"/>
      <c r="G74" s="331" t="e">
        <f t="shared" si="1"/>
        <v>#DIV/0!</v>
      </c>
    </row>
    <row r="75" spans="1:7" ht="15" customHeight="1" thickBot="1">
      <c r="A75" s="36"/>
      <c r="B75" s="37">
        <v>3</v>
      </c>
      <c r="C75" s="55" t="s">
        <v>238</v>
      </c>
      <c r="D75" s="269"/>
      <c r="E75" s="269"/>
      <c r="F75" s="269">
        <v>-65</v>
      </c>
      <c r="G75" s="428"/>
    </row>
    <row r="76" spans="1:7" s="15" customFormat="1" ht="13.5" thickBot="1">
      <c r="A76" s="258">
        <v>15</v>
      </c>
      <c r="B76" s="259"/>
      <c r="C76" s="260" t="s">
        <v>185</v>
      </c>
      <c r="D76" s="276"/>
      <c r="E76" s="276"/>
      <c r="F76" s="276"/>
      <c r="G76" s="331" t="e">
        <f t="shared" si="1"/>
        <v>#DIV/0!</v>
      </c>
    </row>
    <row r="77" spans="1:7" ht="19.5" customHeight="1" thickBot="1">
      <c r="A77" s="209"/>
      <c r="B77" s="210"/>
      <c r="C77" s="63" t="s">
        <v>86</v>
      </c>
      <c r="D77" s="277">
        <f>D54+D62+D66+D70+D71+D72+D76</f>
        <v>67725</v>
      </c>
      <c r="E77" s="277">
        <f>E54+E62+E66+E70+E71+E72+E76</f>
        <v>68529</v>
      </c>
      <c r="F77" s="277">
        <f>F54+F62+F66+F70+F71+F72+F76</f>
        <v>53142</v>
      </c>
      <c r="G77" s="313">
        <f t="shared" si="1"/>
        <v>0.77546732040450028</v>
      </c>
    </row>
    <row r="78" spans="1:7" ht="13.5" thickBot="1">
      <c r="A78" s="42"/>
      <c r="B78" s="43"/>
      <c r="C78" s="43"/>
      <c r="D78" s="43"/>
      <c r="E78" s="43"/>
      <c r="F78" s="43"/>
    </row>
    <row r="79" spans="1:7" ht="16.5" thickBot="1">
      <c r="A79" s="211" t="s">
        <v>87</v>
      </c>
      <c r="B79" s="212"/>
      <c r="C79" s="213"/>
      <c r="D79" s="454">
        <v>6</v>
      </c>
      <c r="E79" s="455"/>
      <c r="F79" s="455"/>
      <c r="G79" s="456"/>
    </row>
  </sheetData>
  <mergeCells count="13">
    <mergeCell ref="C3:E3"/>
    <mergeCell ref="C5:C6"/>
    <mergeCell ref="D6:E6"/>
    <mergeCell ref="F5:F6"/>
    <mergeCell ref="A8:G8"/>
    <mergeCell ref="D1:G1"/>
    <mergeCell ref="A53:G53"/>
    <mergeCell ref="D79:G79"/>
    <mergeCell ref="G5:G6"/>
    <mergeCell ref="F2:G2"/>
    <mergeCell ref="F3:G3"/>
    <mergeCell ref="E4:G4"/>
    <mergeCell ref="C2:E2"/>
  </mergeCells>
  <phoneticPr fontId="0" type="noConversion"/>
  <printOptions horizontalCentered="1"/>
  <pageMargins left="0.51181102362204722" right="0.31496062992125984" top="0.11811023622047245" bottom="0.6692913385826772" header="0.51181102362204722" footer="0.47244094488188981"/>
  <pageSetup paperSize="9" orientation="portrait" verticalDpi="300" r:id="rId1"/>
  <headerFooter alignWithMargins="0"/>
  <rowBreaks count="1" manualBreakCount="1">
    <brk id="5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42"/>
  <sheetViews>
    <sheetView zoomScaleNormal="100" workbookViewId="0">
      <selection activeCell="D12" sqref="D12"/>
    </sheetView>
  </sheetViews>
  <sheetFormatPr defaultRowHeight="12.75"/>
  <cols>
    <col min="1" max="1" width="8.83203125" style="9" customWidth="1"/>
    <col min="2" max="2" width="8.5" style="1" customWidth="1"/>
    <col min="3" max="3" width="39.6640625" style="1" customWidth="1"/>
    <col min="4" max="4" width="9.83203125" style="1" customWidth="1"/>
    <col min="5" max="5" width="10.83203125" style="1" customWidth="1"/>
    <col min="6" max="6" width="10.33203125" style="1" customWidth="1"/>
    <col min="7" max="16384" width="9.33203125" style="1"/>
  </cols>
  <sheetData>
    <row r="1" spans="1:7" s="11" customFormat="1" ht="21" customHeight="1" thickBot="1">
      <c r="A1" s="29"/>
      <c r="B1" s="30"/>
      <c r="C1" s="30"/>
      <c r="D1" s="31"/>
      <c r="E1" s="31"/>
      <c r="F1" s="31" t="s">
        <v>208</v>
      </c>
    </row>
    <row r="2" spans="1:7" s="12" customFormat="1" ht="15.75">
      <c r="A2" s="94" t="s">
        <v>51</v>
      </c>
      <c r="B2" s="95"/>
      <c r="C2" s="472" t="s">
        <v>350</v>
      </c>
      <c r="D2" s="473"/>
      <c r="E2" s="473"/>
      <c r="F2" s="474"/>
      <c r="G2" s="96">
        <v>2</v>
      </c>
    </row>
    <row r="3" spans="1:7" s="12" customFormat="1" ht="16.5" thickBot="1">
      <c r="A3" s="97" t="s">
        <v>53</v>
      </c>
      <c r="B3" s="98"/>
      <c r="C3" s="475" t="s">
        <v>179</v>
      </c>
      <c r="D3" s="476"/>
      <c r="E3" s="476"/>
      <c r="F3" s="477"/>
      <c r="G3" s="278" t="s">
        <v>192</v>
      </c>
    </row>
    <row r="4" spans="1:7" s="13" customFormat="1" ht="21" customHeight="1" thickBot="1">
      <c r="A4" s="32"/>
      <c r="B4" s="32"/>
      <c r="C4" s="32"/>
      <c r="D4" s="46"/>
      <c r="E4" s="46"/>
      <c r="F4" s="46" t="s">
        <v>56</v>
      </c>
    </row>
    <row r="5" spans="1:7" ht="39" thickBot="1">
      <c r="A5" s="33" t="s">
        <v>173</v>
      </c>
      <c r="B5" s="34" t="s">
        <v>57</v>
      </c>
      <c r="C5" s="468" t="s">
        <v>174</v>
      </c>
      <c r="D5" s="266" t="s">
        <v>150</v>
      </c>
      <c r="E5" s="34" t="s">
        <v>151</v>
      </c>
      <c r="F5" s="445" t="s">
        <v>146</v>
      </c>
      <c r="G5" s="478" t="s">
        <v>209</v>
      </c>
    </row>
    <row r="6" spans="1:7" ht="13.5" thickBot="1">
      <c r="A6" s="214" t="s">
        <v>58</v>
      </c>
      <c r="B6" s="215"/>
      <c r="C6" s="469"/>
      <c r="D6" s="470" t="s">
        <v>175</v>
      </c>
      <c r="E6" s="471"/>
      <c r="F6" s="446"/>
      <c r="G6" s="479"/>
    </row>
    <row r="7" spans="1:7" s="10" customFormat="1" ht="16.5" thickBot="1">
      <c r="A7" s="53">
        <v>1</v>
      </c>
      <c r="B7" s="52">
        <v>2</v>
      </c>
      <c r="C7" s="52">
        <v>3</v>
      </c>
      <c r="D7" s="267">
        <v>4</v>
      </c>
      <c r="E7" s="267">
        <v>5</v>
      </c>
      <c r="F7" s="267">
        <v>6</v>
      </c>
      <c r="G7" s="309">
        <v>7</v>
      </c>
    </row>
    <row r="8" spans="1:7" s="218" customFormat="1" ht="15.95" customHeight="1" thickBot="1">
      <c r="A8" s="216"/>
      <c r="B8" s="217"/>
      <c r="C8" s="99" t="s">
        <v>59</v>
      </c>
      <c r="D8" s="279"/>
      <c r="E8" s="279"/>
      <c r="F8" s="279"/>
      <c r="G8" s="329"/>
    </row>
    <row r="9" spans="1:7" s="15" customFormat="1" ht="15" customHeight="1" thickBot="1">
      <c r="A9" s="49">
        <v>1</v>
      </c>
      <c r="B9" s="50"/>
      <c r="C9" s="54" t="s">
        <v>60</v>
      </c>
      <c r="D9" s="268">
        <f>SUM(D10:D15)</f>
        <v>0</v>
      </c>
      <c r="E9" s="282">
        <f>SUM(E10:E15)</f>
        <v>0</v>
      </c>
      <c r="F9" s="314">
        <f>SUM(F10:F15)</f>
        <v>0</v>
      </c>
      <c r="G9" s="328"/>
    </row>
    <row r="10" spans="1:7" ht="15" customHeight="1">
      <c r="A10" s="36"/>
      <c r="B10" s="37">
        <v>1</v>
      </c>
      <c r="C10" s="55" t="s">
        <v>61</v>
      </c>
      <c r="D10" s="269"/>
      <c r="E10" s="156"/>
      <c r="F10" s="315"/>
      <c r="G10" s="323"/>
    </row>
    <row r="11" spans="1:7" ht="15" customHeight="1">
      <c r="A11" s="36"/>
      <c r="B11" s="37">
        <v>2</v>
      </c>
      <c r="C11" s="55" t="s">
        <v>62</v>
      </c>
      <c r="D11" s="269"/>
      <c r="E11" s="156"/>
      <c r="F11" s="315"/>
      <c r="G11" s="323"/>
    </row>
    <row r="12" spans="1:7" ht="15" customHeight="1">
      <c r="A12" s="36"/>
      <c r="B12" s="37">
        <v>3</v>
      </c>
      <c r="C12" s="55" t="s">
        <v>88</v>
      </c>
      <c r="D12" s="269"/>
      <c r="E12" s="156"/>
      <c r="F12" s="315"/>
      <c r="G12" s="323"/>
    </row>
    <row r="13" spans="1:7" ht="15" customHeight="1">
      <c r="A13" s="36"/>
      <c r="B13" s="37">
        <v>4</v>
      </c>
      <c r="C13" s="55" t="s">
        <v>176</v>
      </c>
      <c r="D13" s="269"/>
      <c r="E13" s="156"/>
      <c r="F13" s="315"/>
      <c r="G13" s="323"/>
    </row>
    <row r="14" spans="1:7" ht="15" customHeight="1">
      <c r="A14" s="36"/>
      <c r="B14" s="37">
        <v>5</v>
      </c>
      <c r="C14" s="55" t="s">
        <v>144</v>
      </c>
      <c r="D14" s="269"/>
      <c r="E14" s="156"/>
      <c r="F14" s="315"/>
      <c r="G14" s="323"/>
    </row>
    <row r="15" spans="1:7" ht="15" customHeight="1" thickBot="1">
      <c r="A15" s="91"/>
      <c r="B15" s="92">
        <v>6</v>
      </c>
      <c r="C15" s="93" t="s">
        <v>63</v>
      </c>
      <c r="D15" s="273"/>
      <c r="E15" s="157"/>
      <c r="F15" s="316"/>
      <c r="G15" s="325"/>
    </row>
    <row r="16" spans="1:7" ht="15" customHeight="1" thickBot="1">
      <c r="A16" s="258">
        <v>3</v>
      </c>
      <c r="B16" s="262">
        <v>1</v>
      </c>
      <c r="C16" s="260" t="s">
        <v>66</v>
      </c>
      <c r="D16" s="276"/>
      <c r="E16" s="283"/>
      <c r="F16" s="317"/>
      <c r="G16" s="324"/>
    </row>
    <row r="17" spans="1:7" s="15" customFormat="1" ht="15" customHeight="1" thickBot="1">
      <c r="A17" s="49">
        <v>5</v>
      </c>
      <c r="B17" s="50"/>
      <c r="C17" s="54" t="s">
        <v>197</v>
      </c>
      <c r="D17" s="270">
        <f>SUM(D18:D19)</f>
        <v>0</v>
      </c>
      <c r="E17" s="284">
        <f>SUM(E18:E19)</f>
        <v>0</v>
      </c>
      <c r="F17" s="318">
        <f>SUM(F18:F19)</f>
        <v>0</v>
      </c>
      <c r="G17" s="326" t="e">
        <f>F17/E17</f>
        <v>#DIV/0!</v>
      </c>
    </row>
    <row r="18" spans="1:7" ht="15" customHeight="1">
      <c r="A18" s="36"/>
      <c r="B18" s="37">
        <v>1</v>
      </c>
      <c r="C18" s="55" t="s">
        <v>200</v>
      </c>
      <c r="D18" s="269"/>
      <c r="E18" s="156"/>
      <c r="F18" s="315"/>
      <c r="G18" s="323" t="e">
        <f>F18/E18</f>
        <v>#DIV/0!</v>
      </c>
    </row>
    <row r="19" spans="1:7" ht="15" customHeight="1" thickBot="1">
      <c r="A19" s="91"/>
      <c r="B19" s="92">
        <v>2</v>
      </c>
      <c r="C19" s="93" t="s">
        <v>201</v>
      </c>
      <c r="D19" s="273"/>
      <c r="E19" s="157"/>
      <c r="F19" s="316"/>
      <c r="G19" s="325"/>
    </row>
    <row r="20" spans="1:7" ht="15" customHeight="1" thickBot="1">
      <c r="A20" s="49">
        <v>7</v>
      </c>
      <c r="B20" s="51"/>
      <c r="C20" s="54" t="s">
        <v>76</v>
      </c>
      <c r="D20" s="268">
        <f>D21+D22</f>
        <v>0</v>
      </c>
      <c r="E20" s="282">
        <f>E21+E22</f>
        <v>0</v>
      </c>
      <c r="F20" s="314">
        <f>F21+F22</f>
        <v>0</v>
      </c>
      <c r="G20" s="326"/>
    </row>
    <row r="21" spans="1:7" ht="15" customHeight="1" thickBot="1">
      <c r="A21" s="219"/>
      <c r="B21" s="220">
        <v>1</v>
      </c>
      <c r="C21" s="221" t="s">
        <v>121</v>
      </c>
      <c r="D21" s="281"/>
      <c r="E21" s="285"/>
      <c r="F21" s="319"/>
      <c r="G21" s="330"/>
    </row>
    <row r="22" spans="1:7" ht="15" customHeight="1" thickBot="1">
      <c r="A22" s="219"/>
      <c r="B22" s="220">
        <v>2</v>
      </c>
      <c r="C22" s="221" t="s">
        <v>178</v>
      </c>
      <c r="D22" s="281"/>
      <c r="E22" s="285"/>
      <c r="F22" s="319"/>
      <c r="G22" s="330"/>
    </row>
    <row r="23" spans="1:7" s="15" customFormat="1" ht="15" customHeight="1" thickBot="1">
      <c r="A23" s="258">
        <v>8</v>
      </c>
      <c r="B23" s="259">
        <v>1</v>
      </c>
      <c r="C23" s="260" t="s">
        <v>239</v>
      </c>
      <c r="D23" s="276"/>
      <c r="E23" s="283"/>
      <c r="F23" s="317"/>
      <c r="G23" s="330"/>
    </row>
    <row r="24" spans="1:7" s="2" customFormat="1" ht="15" customHeight="1" thickBot="1">
      <c r="A24" s="250"/>
      <c r="B24" s="251"/>
      <c r="C24" s="62" t="s">
        <v>42</v>
      </c>
      <c r="D24" s="275">
        <f>D9+D16+D17+D20+D23</f>
        <v>0</v>
      </c>
      <c r="E24" s="112">
        <f>E9+E16+E17+E20+E23</f>
        <v>0</v>
      </c>
      <c r="F24" s="320">
        <f>F9+F16+F17+F20+F23</f>
        <v>0</v>
      </c>
      <c r="G24" s="327" t="e">
        <f>F24/E24</f>
        <v>#DIV/0!</v>
      </c>
    </row>
    <row r="25" spans="1:7" s="2" customFormat="1" ht="14.25" customHeight="1" thickBot="1">
      <c r="A25" s="222"/>
      <c r="B25" s="223"/>
      <c r="C25" s="224"/>
      <c r="D25" s="280"/>
      <c r="E25" s="280"/>
      <c r="F25" s="280"/>
      <c r="G25" s="358"/>
    </row>
    <row r="26" spans="1:7" s="218" customFormat="1" ht="15" customHeight="1" thickBot="1">
      <c r="A26" s="216"/>
      <c r="B26" s="217"/>
      <c r="C26" s="99" t="s">
        <v>77</v>
      </c>
      <c r="D26" s="279"/>
      <c r="E26" s="279"/>
      <c r="F26" s="279"/>
      <c r="G26" s="359"/>
    </row>
    <row r="27" spans="1:7" s="15" customFormat="1" ht="15" customHeight="1" thickBot="1">
      <c r="A27" s="49">
        <v>9</v>
      </c>
      <c r="B27" s="50"/>
      <c r="C27" s="54" t="s">
        <v>78</v>
      </c>
      <c r="D27" s="270">
        <f>SUM(D28:D34)</f>
        <v>0</v>
      </c>
      <c r="E27" s="284">
        <f>SUM(E28:E34)</f>
        <v>0</v>
      </c>
      <c r="F27" s="318">
        <f>SUM(F28:F34)</f>
        <v>0</v>
      </c>
      <c r="G27" s="345" t="e">
        <f>F27/E27</f>
        <v>#DIV/0!</v>
      </c>
    </row>
    <row r="28" spans="1:7" ht="15" customHeight="1">
      <c r="A28" s="36"/>
      <c r="B28" s="37">
        <v>1</v>
      </c>
      <c r="C28" s="56" t="s">
        <v>95</v>
      </c>
      <c r="D28" s="269"/>
      <c r="E28" s="156"/>
      <c r="F28" s="315"/>
      <c r="G28" s="331"/>
    </row>
    <row r="29" spans="1:7" ht="15" customHeight="1">
      <c r="A29" s="36"/>
      <c r="B29" s="37">
        <v>2</v>
      </c>
      <c r="C29" s="55" t="s">
        <v>46</v>
      </c>
      <c r="D29" s="269"/>
      <c r="E29" s="156"/>
      <c r="F29" s="315"/>
      <c r="G29" s="331"/>
    </row>
    <row r="30" spans="1:7" ht="15" customHeight="1">
      <c r="A30" s="91"/>
      <c r="B30" s="92">
        <v>3</v>
      </c>
      <c r="C30" s="93" t="s">
        <v>202</v>
      </c>
      <c r="D30" s="273"/>
      <c r="E30" s="157"/>
      <c r="F30" s="316"/>
      <c r="G30" s="331" t="e">
        <f>F30/E30</f>
        <v>#DIV/0!</v>
      </c>
    </row>
    <row r="31" spans="1:7" s="15" customFormat="1" ht="15" customHeight="1">
      <c r="A31" s="36"/>
      <c r="B31" s="37">
        <v>4</v>
      </c>
      <c r="C31" s="55" t="s">
        <v>137</v>
      </c>
      <c r="D31" s="269"/>
      <c r="E31" s="156"/>
      <c r="F31" s="315"/>
      <c r="G31" s="331" t="e">
        <f>F31/E31</f>
        <v>#DIV/0!</v>
      </c>
    </row>
    <row r="32" spans="1:7" s="15" customFormat="1" ht="15" customHeight="1">
      <c r="A32" s="40"/>
      <c r="B32" s="41">
        <v>5</v>
      </c>
      <c r="C32" s="55" t="s">
        <v>203</v>
      </c>
      <c r="D32" s="274"/>
      <c r="E32" s="286"/>
      <c r="F32" s="321"/>
      <c r="G32" s="331"/>
    </row>
    <row r="33" spans="1:7" ht="15" customHeight="1">
      <c r="A33" s="40"/>
      <c r="B33" s="41">
        <v>6</v>
      </c>
      <c r="C33" s="64" t="s">
        <v>81</v>
      </c>
      <c r="D33" s="274"/>
      <c r="E33" s="286"/>
      <c r="F33" s="321"/>
      <c r="G33" s="331"/>
    </row>
    <row r="34" spans="1:7" ht="15" customHeight="1" thickBot="1">
      <c r="A34" s="36"/>
      <c r="B34" s="37">
        <v>7</v>
      </c>
      <c r="C34" s="55" t="s">
        <v>48</v>
      </c>
      <c r="D34" s="269"/>
      <c r="E34" s="156"/>
      <c r="F34" s="315"/>
      <c r="G34" s="332"/>
    </row>
    <row r="35" spans="1:7" s="15" customFormat="1" ht="15" customHeight="1" thickBot="1">
      <c r="A35" s="49">
        <v>10</v>
      </c>
      <c r="B35" s="50"/>
      <c r="C35" s="54" t="s">
        <v>82</v>
      </c>
      <c r="D35" s="270">
        <f>SUM(D36:D38)</f>
        <v>0</v>
      </c>
      <c r="E35" s="284">
        <f>SUM(E36:E38)</f>
        <v>0</v>
      </c>
      <c r="F35" s="318">
        <f>SUM(F36:F38)</f>
        <v>0</v>
      </c>
      <c r="G35" s="345"/>
    </row>
    <row r="36" spans="1:7" ht="15" customHeight="1">
      <c r="A36" s="36"/>
      <c r="B36" s="37">
        <v>1</v>
      </c>
      <c r="C36" s="55" t="s">
        <v>130</v>
      </c>
      <c r="D36" s="269"/>
      <c r="E36" s="156"/>
      <c r="F36" s="315"/>
      <c r="G36" s="331"/>
    </row>
    <row r="37" spans="1:7" ht="15" customHeight="1">
      <c r="A37" s="36"/>
      <c r="B37" s="37">
        <v>2</v>
      </c>
      <c r="C37" s="55" t="s">
        <v>143</v>
      </c>
      <c r="D37" s="269"/>
      <c r="E37" s="156"/>
      <c r="F37" s="315"/>
      <c r="G37" s="331"/>
    </row>
    <row r="38" spans="1:7" ht="15" customHeight="1">
      <c r="A38" s="36"/>
      <c r="B38" s="37">
        <v>3</v>
      </c>
      <c r="C38" s="55" t="s">
        <v>84</v>
      </c>
      <c r="D38" s="269"/>
      <c r="E38" s="156"/>
      <c r="F38" s="315"/>
      <c r="G38" s="331"/>
    </row>
    <row r="39" spans="1:7" ht="15" customHeight="1" thickBot="1">
      <c r="A39" s="403">
        <v>11</v>
      </c>
      <c r="B39" s="39"/>
      <c r="C39" s="404" t="s">
        <v>49</v>
      </c>
      <c r="D39" s="272"/>
      <c r="E39" s="401"/>
      <c r="F39" s="402"/>
      <c r="G39" s="332"/>
    </row>
    <row r="40" spans="1:7" ht="15" customHeight="1" thickBot="1">
      <c r="A40" s="250"/>
      <c r="B40" s="251"/>
      <c r="C40" s="62" t="s">
        <v>86</v>
      </c>
      <c r="D40" s="275">
        <f>D27+D35+D39</f>
        <v>0</v>
      </c>
      <c r="E40" s="275">
        <f>E27+E35+E39</f>
        <v>0</v>
      </c>
      <c r="F40" s="275">
        <f>F27+F35+F39</f>
        <v>0</v>
      </c>
      <c r="G40" s="313" t="e">
        <f>F40/E40</f>
        <v>#DIV/0!</v>
      </c>
    </row>
    <row r="41" spans="1:7" ht="9.9499999999999993" customHeight="1" thickBot="1">
      <c r="E41" s="322"/>
    </row>
    <row r="42" spans="1:7" ht="13.5" thickBot="1">
      <c r="A42" s="225" t="s">
        <v>87</v>
      </c>
      <c r="B42" s="226"/>
      <c r="C42" s="227"/>
      <c r="D42" s="480"/>
      <c r="E42" s="481"/>
      <c r="F42" s="481"/>
      <c r="G42" s="482"/>
    </row>
  </sheetData>
  <mergeCells count="7">
    <mergeCell ref="C2:F2"/>
    <mergeCell ref="C3:F3"/>
    <mergeCell ref="G5:G6"/>
    <mergeCell ref="D42:G42"/>
    <mergeCell ref="F5:F6"/>
    <mergeCell ref="C5:C6"/>
    <mergeCell ref="D6:E6"/>
  </mergeCells>
  <phoneticPr fontId="0" type="noConversion"/>
  <printOptions horizontalCentered="1"/>
  <pageMargins left="0.34" right="0.34" top="0.91" bottom="0.88" header="0.57999999999999996" footer="0.62"/>
  <pageSetup paperSize="9" scale="108" orientation="portrait" verticalDpi="300" r:id="rId1"/>
  <headerFooter alignWithMargins="0"/>
  <rowBreaks count="1" manualBreakCount="1">
    <brk id="202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zoomScale="83" workbookViewId="0">
      <selection activeCell="C15" sqref="C15"/>
    </sheetView>
  </sheetViews>
  <sheetFormatPr defaultRowHeight="12.75"/>
  <cols>
    <col min="1" max="1" width="27.1640625" style="5" customWidth="1"/>
    <col min="2" max="4" width="12.83203125" style="3" customWidth="1"/>
    <col min="5" max="5" width="28.5" style="3" customWidth="1"/>
    <col min="6" max="8" width="12.83203125" style="3" customWidth="1"/>
    <col min="9" max="16384" width="9.33203125" style="3"/>
  </cols>
  <sheetData>
    <row r="1" spans="1:8" ht="39.75" customHeight="1">
      <c r="A1" s="17" t="s">
        <v>91</v>
      </c>
      <c r="B1" s="16"/>
      <c r="C1" s="16"/>
      <c r="D1" s="16"/>
      <c r="E1" s="16"/>
      <c r="F1" s="16"/>
      <c r="G1" s="16"/>
      <c r="H1" s="16"/>
    </row>
    <row r="2" spans="1:8" ht="14.25" thickBot="1">
      <c r="H2" s="45" t="s">
        <v>92</v>
      </c>
    </row>
    <row r="3" spans="1:8" ht="24" customHeight="1" thickBot="1">
      <c r="A3" s="100" t="s">
        <v>59</v>
      </c>
      <c r="B3" s="101"/>
      <c r="C3" s="101"/>
      <c r="D3" s="101"/>
      <c r="E3" s="100" t="s">
        <v>77</v>
      </c>
      <c r="F3" s="101"/>
      <c r="G3" s="101"/>
      <c r="H3" s="102"/>
    </row>
    <row r="4" spans="1:8" s="7" customFormat="1" ht="35.25" customHeight="1" thickBot="1">
      <c r="A4" s="18" t="s">
        <v>93</v>
      </c>
      <c r="B4" s="6" t="s">
        <v>337</v>
      </c>
      <c r="C4" s="6" t="s">
        <v>360</v>
      </c>
      <c r="D4" s="252" t="s">
        <v>209</v>
      </c>
      <c r="E4" s="18" t="s">
        <v>93</v>
      </c>
      <c r="F4" s="6" t="s">
        <v>337</v>
      </c>
      <c r="G4" s="252" t="s">
        <v>360</v>
      </c>
      <c r="H4" s="252" t="s">
        <v>209</v>
      </c>
    </row>
    <row r="5" spans="1:8" ht="18" customHeight="1">
      <c r="A5" s="228" t="s">
        <v>94</v>
      </c>
      <c r="B5" s="103">
        <v>1994</v>
      </c>
      <c r="C5" s="333">
        <v>1958</v>
      </c>
      <c r="D5" s="334">
        <f t="shared" ref="D5:D10" si="0">C5/B5</f>
        <v>0.98194583751253761</v>
      </c>
      <c r="E5" s="116" t="s">
        <v>95</v>
      </c>
      <c r="F5" s="103">
        <v>17631</v>
      </c>
      <c r="G5" s="333">
        <v>12702</v>
      </c>
      <c r="H5" s="338">
        <f>G5/F5</f>
        <v>0.72043559639271737</v>
      </c>
    </row>
    <row r="6" spans="1:8" ht="23.25" customHeight="1">
      <c r="A6" s="230" t="s">
        <v>336</v>
      </c>
      <c r="B6" s="105">
        <v>22910</v>
      </c>
      <c r="C6" s="335">
        <v>11304</v>
      </c>
      <c r="D6" s="334">
        <f t="shared" si="0"/>
        <v>0.49340899170667829</v>
      </c>
      <c r="E6" s="104" t="s">
        <v>96</v>
      </c>
      <c r="F6" s="105">
        <v>3906</v>
      </c>
      <c r="G6" s="335">
        <v>2817</v>
      </c>
      <c r="H6" s="338">
        <f t="shared" ref="H6:H15" si="1">G6/F6</f>
        <v>0.72119815668202769</v>
      </c>
    </row>
    <row r="7" spans="1:8" ht="25.5" customHeight="1">
      <c r="A7" s="230" t="s">
        <v>135</v>
      </c>
      <c r="B7" s="105">
        <v>21986</v>
      </c>
      <c r="C7" s="335">
        <v>16764</v>
      </c>
      <c r="D7" s="334">
        <f t="shared" si="0"/>
        <v>0.76248521786591472</v>
      </c>
      <c r="E7" s="104" t="s">
        <v>97</v>
      </c>
      <c r="F7" s="105">
        <v>20224</v>
      </c>
      <c r="G7" s="335">
        <v>17868</v>
      </c>
      <c r="H7" s="338">
        <f t="shared" si="1"/>
        <v>0.883504746835443</v>
      </c>
    </row>
    <row r="8" spans="1:8" ht="18" customHeight="1">
      <c r="A8" s="230" t="s">
        <v>197</v>
      </c>
      <c r="B8" s="105">
        <v>15016</v>
      </c>
      <c r="C8" s="335">
        <v>14663</v>
      </c>
      <c r="D8" s="334">
        <f t="shared" si="0"/>
        <v>0.97649174214171552</v>
      </c>
      <c r="E8" s="107" t="s">
        <v>137</v>
      </c>
      <c r="F8" s="105"/>
      <c r="G8" s="335"/>
      <c r="H8" s="338" t="e">
        <f t="shared" si="1"/>
        <v>#DIV/0!</v>
      </c>
    </row>
    <row r="9" spans="1:8" ht="18" customHeight="1">
      <c r="A9" s="230" t="s">
        <v>75</v>
      </c>
      <c r="B9" s="105"/>
      <c r="C9" s="335"/>
      <c r="D9" s="334" t="e">
        <f t="shared" si="0"/>
        <v>#DIV/0!</v>
      </c>
      <c r="E9" s="104" t="s">
        <v>199</v>
      </c>
      <c r="F9" s="105">
        <v>11050</v>
      </c>
      <c r="G9" s="335">
        <v>11802</v>
      </c>
      <c r="H9" s="338">
        <f t="shared" si="1"/>
        <v>1.0680542986425339</v>
      </c>
    </row>
    <row r="10" spans="1:8" ht="26.25" customHeight="1">
      <c r="A10" s="230" t="s">
        <v>265</v>
      </c>
      <c r="B10" s="105">
        <v>123</v>
      </c>
      <c r="C10" s="335">
        <v>75</v>
      </c>
      <c r="D10" s="334">
        <f t="shared" si="0"/>
        <v>0.6097560975609756</v>
      </c>
      <c r="E10" s="104" t="s">
        <v>98</v>
      </c>
      <c r="F10" s="105">
        <v>10102</v>
      </c>
      <c r="G10" s="335">
        <v>6698</v>
      </c>
      <c r="H10" s="338">
        <f t="shared" si="1"/>
        <v>0.66303702237180762</v>
      </c>
    </row>
    <row r="11" spans="1:8" ht="26.25" customHeight="1">
      <c r="A11" s="230" t="s">
        <v>119</v>
      </c>
      <c r="B11" s="105"/>
      <c r="C11" s="335"/>
      <c r="D11" s="334"/>
      <c r="E11" s="104" t="s">
        <v>48</v>
      </c>
      <c r="F11" s="105"/>
      <c r="G11" s="335"/>
      <c r="H11" s="338"/>
    </row>
    <row r="12" spans="1:8" ht="18" customHeight="1">
      <c r="A12" s="230" t="s">
        <v>180</v>
      </c>
      <c r="B12" s="105"/>
      <c r="C12" s="337"/>
      <c r="D12" s="336"/>
      <c r="E12" s="104" t="s">
        <v>266</v>
      </c>
      <c r="F12" s="105"/>
      <c r="G12" s="335"/>
      <c r="H12" s="338" t="e">
        <f t="shared" si="1"/>
        <v>#DIV/0!</v>
      </c>
    </row>
    <row r="13" spans="1:8" ht="24" customHeight="1">
      <c r="A13" s="108" t="s">
        <v>298</v>
      </c>
      <c r="B13" s="105"/>
      <c r="C13" s="337"/>
      <c r="D13" s="336"/>
      <c r="E13" s="104" t="s">
        <v>99</v>
      </c>
      <c r="F13" s="105"/>
      <c r="G13" s="335"/>
      <c r="H13" s="338" t="e">
        <f t="shared" si="1"/>
        <v>#DIV/0!</v>
      </c>
    </row>
    <row r="14" spans="1:8" ht="18" customHeight="1">
      <c r="A14" s="108"/>
      <c r="B14" s="105"/>
      <c r="C14" s="105"/>
      <c r="D14" s="109"/>
      <c r="E14" s="104" t="s">
        <v>171</v>
      </c>
      <c r="F14" s="105"/>
      <c r="G14" s="337"/>
      <c r="H14" s="338" t="e">
        <f t="shared" si="1"/>
        <v>#DIV/0!</v>
      </c>
    </row>
    <row r="15" spans="1:8" ht="28.5" customHeight="1">
      <c r="A15" s="108"/>
      <c r="B15" s="105"/>
      <c r="C15" s="105"/>
      <c r="D15" s="109"/>
      <c r="E15" s="108" t="s">
        <v>300</v>
      </c>
      <c r="F15" s="105"/>
      <c r="G15" s="105"/>
      <c r="H15" s="106" t="e">
        <f t="shared" si="1"/>
        <v>#DIV/0!</v>
      </c>
    </row>
    <row r="16" spans="1:8" ht="18" customHeight="1">
      <c r="A16" s="108"/>
      <c r="B16" s="105"/>
      <c r="C16" s="105"/>
      <c r="D16" s="109"/>
      <c r="E16" s="108" t="s">
        <v>240</v>
      </c>
      <c r="F16" s="105"/>
      <c r="G16" s="105">
        <v>-65</v>
      </c>
      <c r="H16" s="106"/>
    </row>
    <row r="17" spans="1:8" ht="18" customHeight="1">
      <c r="A17" s="108"/>
      <c r="B17" s="105"/>
      <c r="C17" s="105"/>
      <c r="D17" s="109"/>
      <c r="E17" s="108"/>
      <c r="F17" s="105"/>
      <c r="G17" s="105"/>
      <c r="H17" s="106"/>
    </row>
    <row r="18" spans="1:8" ht="18" customHeight="1" thickBot="1">
      <c r="A18" s="108"/>
      <c r="B18" s="105"/>
      <c r="C18" s="105"/>
      <c r="D18" s="109"/>
      <c r="E18" s="108"/>
      <c r="F18" s="105"/>
      <c r="G18" s="105"/>
      <c r="H18" s="106"/>
    </row>
    <row r="19" spans="1:8" ht="18" customHeight="1" thickBot="1">
      <c r="A19" s="111" t="s">
        <v>100</v>
      </c>
      <c r="B19" s="112">
        <f>SUM(B5:B18)</f>
        <v>62029</v>
      </c>
      <c r="C19" s="112">
        <f>SUM(C5:C18)</f>
        <v>44764</v>
      </c>
      <c r="D19" s="413">
        <f>C19/B19</f>
        <v>0.72166244820970837</v>
      </c>
      <c r="E19" s="111" t="s">
        <v>100</v>
      </c>
      <c r="F19" s="112">
        <f>SUM(F5:F18)</f>
        <v>62913</v>
      </c>
      <c r="G19" s="112">
        <f>SUM(G5:G18)</f>
        <v>51822</v>
      </c>
      <c r="H19" s="414">
        <f>G19/F19</f>
        <v>0.82370893138143153</v>
      </c>
    </row>
    <row r="20" spans="1:8" ht="18" customHeight="1" thickBot="1">
      <c r="A20" s="113" t="s">
        <v>101</v>
      </c>
      <c r="B20" s="114">
        <f>IF(((F19-B19)&gt;0),F19-B19,"----")</f>
        <v>884</v>
      </c>
      <c r="C20" s="114">
        <f>IF(((G19-C19)&gt;0),G19-C19,"----")</f>
        <v>7058</v>
      </c>
      <c r="D20" s="114">
        <f>IF(((H19-D19)&gt;0),H19-D19,"----")</f>
        <v>0.10204648317172316</v>
      </c>
      <c r="E20" s="113" t="s">
        <v>102</v>
      </c>
      <c r="F20" s="114" t="str">
        <f>IF(((B19-F19)&gt;0),B19-F19,"----")</f>
        <v>----</v>
      </c>
      <c r="G20" s="114" t="str">
        <f>IF(((C19-G19)&gt;0),C19-G19,"----")</f>
        <v>----</v>
      </c>
      <c r="H20" s="115" t="str">
        <f>IF(((D19-H19)&gt;0),D19-H19,"----")</f>
        <v>----</v>
      </c>
    </row>
  </sheetData>
  <phoneticPr fontId="0" type="noConversion"/>
  <printOptions horizontalCentered="1"/>
  <pageMargins left="0.98" right="0.56000000000000005" top="0.72" bottom="0.52" header="0.43" footer="0.41"/>
  <pageSetup paperSize="9" scale="105" orientation="landscape" horizontalDpi="300" verticalDpi="300" r:id="rId1"/>
  <headerFooter alignWithMargins="0">
    <oddHeader>&amp;R&amp;"Times New Roman CE,Félkövér dőlt"&amp;12 4/a. számú melléklet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zoomScale="85" workbookViewId="0">
      <selection activeCell="D14" sqref="D14"/>
    </sheetView>
  </sheetViews>
  <sheetFormatPr defaultRowHeight="12.75"/>
  <cols>
    <col min="1" max="1" width="28.83203125" style="5" customWidth="1"/>
    <col min="2" max="4" width="12.83203125" style="3" customWidth="1"/>
    <col min="5" max="5" width="28.5" style="3" customWidth="1"/>
    <col min="6" max="8" width="12.83203125" style="3" customWidth="1"/>
    <col min="9" max="16384" width="9.33203125" style="3"/>
  </cols>
  <sheetData>
    <row r="1" spans="1:8" ht="47.25" customHeight="1">
      <c r="A1" s="17" t="s">
        <v>103</v>
      </c>
      <c r="B1" s="16"/>
      <c r="C1" s="16"/>
      <c r="D1" s="16"/>
      <c r="E1" s="16"/>
      <c r="F1" s="16"/>
      <c r="G1" s="16"/>
      <c r="H1" s="16"/>
    </row>
    <row r="2" spans="1:8" ht="14.25" thickBot="1">
      <c r="H2" s="45" t="s">
        <v>92</v>
      </c>
    </row>
    <row r="3" spans="1:8" ht="24" customHeight="1" thickBot="1">
      <c r="A3" s="100" t="s">
        <v>59</v>
      </c>
      <c r="B3" s="101"/>
      <c r="C3" s="101"/>
      <c r="D3" s="101"/>
      <c r="E3" s="100" t="s">
        <v>77</v>
      </c>
      <c r="F3" s="101"/>
      <c r="G3" s="101"/>
      <c r="H3" s="102"/>
    </row>
    <row r="4" spans="1:8" s="7" customFormat="1" ht="35.25" customHeight="1" thickBot="1">
      <c r="A4" s="18" t="s">
        <v>93</v>
      </c>
      <c r="B4" s="6" t="s">
        <v>337</v>
      </c>
      <c r="C4" s="339" t="s">
        <v>360</v>
      </c>
      <c r="D4" s="252" t="s">
        <v>209</v>
      </c>
      <c r="E4" s="18" t="s">
        <v>93</v>
      </c>
      <c r="F4" s="6" t="s">
        <v>338</v>
      </c>
      <c r="G4" s="339" t="s">
        <v>360</v>
      </c>
      <c r="H4" s="252" t="s">
        <v>209</v>
      </c>
    </row>
    <row r="5" spans="1:8" ht="29.25" customHeight="1">
      <c r="A5" s="232" t="s">
        <v>117</v>
      </c>
      <c r="B5" s="103"/>
      <c r="C5" s="229">
        <v>76</v>
      </c>
      <c r="D5" s="323"/>
      <c r="E5" s="228" t="s">
        <v>130</v>
      </c>
      <c r="F5" s="103">
        <v>2689</v>
      </c>
      <c r="G5" s="229"/>
      <c r="H5" s="323">
        <f>G5/F5</f>
        <v>0</v>
      </c>
    </row>
    <row r="6" spans="1:8" ht="27.75" customHeight="1">
      <c r="A6" s="230" t="s">
        <v>114</v>
      </c>
      <c r="B6" s="105">
        <v>2100</v>
      </c>
      <c r="C6" s="109">
        <v>1270</v>
      </c>
      <c r="D6" s="323">
        <v>0.48</v>
      </c>
      <c r="E6" s="230" t="s">
        <v>181</v>
      </c>
      <c r="F6" s="105">
        <v>866</v>
      </c>
      <c r="G6" s="109">
        <v>1320</v>
      </c>
      <c r="H6" s="323">
        <f>G6/F6</f>
        <v>1.5242494226327945</v>
      </c>
    </row>
    <row r="7" spans="1:8" ht="27.95" customHeight="1">
      <c r="A7" s="230" t="s">
        <v>312</v>
      </c>
      <c r="B7" s="105"/>
      <c r="C7" s="109"/>
      <c r="D7" s="323" t="e">
        <f>C7/B7</f>
        <v>#DIV/0!</v>
      </c>
      <c r="E7" s="230" t="s">
        <v>242</v>
      </c>
      <c r="F7" s="105"/>
      <c r="G7" s="109"/>
      <c r="H7" s="323"/>
    </row>
    <row r="8" spans="1:8" ht="21" customHeight="1">
      <c r="A8" s="230" t="s">
        <v>182</v>
      </c>
      <c r="B8" s="105"/>
      <c r="C8" s="109"/>
      <c r="D8" s="323"/>
      <c r="E8" s="230" t="s">
        <v>131</v>
      </c>
      <c r="F8" s="105"/>
      <c r="G8" s="109"/>
      <c r="H8" s="323"/>
    </row>
    <row r="9" spans="1:8" ht="21" customHeight="1">
      <c r="A9" s="230" t="s">
        <v>74</v>
      </c>
      <c r="B9" s="105"/>
      <c r="C9" s="109"/>
      <c r="D9" s="323"/>
      <c r="E9" s="230" t="s">
        <v>104</v>
      </c>
      <c r="F9" s="105">
        <v>1861</v>
      </c>
      <c r="G9" s="109"/>
      <c r="H9" s="323">
        <f>G9/F9</f>
        <v>0</v>
      </c>
    </row>
    <row r="10" spans="1:8" ht="24.75" customHeight="1">
      <c r="A10" s="253" t="s">
        <v>313</v>
      </c>
      <c r="B10" s="105">
        <v>50</v>
      </c>
      <c r="C10" s="109">
        <v>20</v>
      </c>
      <c r="D10" s="323">
        <f>C10/B10</f>
        <v>0.4</v>
      </c>
      <c r="E10" s="230" t="s">
        <v>171</v>
      </c>
      <c r="F10" s="105"/>
      <c r="G10" s="109"/>
      <c r="H10" s="323" t="e">
        <f>G10/F10</f>
        <v>#DIV/0!</v>
      </c>
    </row>
    <row r="11" spans="1:8" ht="27.95" customHeight="1">
      <c r="A11" s="230" t="s">
        <v>183</v>
      </c>
      <c r="B11" s="105"/>
      <c r="C11" s="109"/>
      <c r="D11" s="323"/>
      <c r="E11" s="230" t="s">
        <v>184</v>
      </c>
      <c r="F11" s="105"/>
      <c r="G11" s="109"/>
      <c r="H11" s="323"/>
    </row>
    <row r="12" spans="1:8" ht="27.95" customHeight="1">
      <c r="A12" s="230" t="s">
        <v>241</v>
      </c>
      <c r="B12" s="105">
        <v>4350</v>
      </c>
      <c r="C12" s="109">
        <v>4550</v>
      </c>
      <c r="D12" s="323">
        <f>C12/B12</f>
        <v>1.0459770114942528</v>
      </c>
      <c r="E12" s="108" t="s">
        <v>204</v>
      </c>
      <c r="F12" s="105"/>
      <c r="G12" s="109"/>
      <c r="H12" s="323" t="e">
        <f>G12/F12</f>
        <v>#DIV/0!</v>
      </c>
    </row>
    <row r="13" spans="1:8" ht="21" customHeight="1">
      <c r="A13" s="230" t="s">
        <v>205</v>
      </c>
      <c r="B13" s="105"/>
      <c r="C13" s="109"/>
      <c r="D13" s="323"/>
      <c r="E13" s="108" t="s">
        <v>328</v>
      </c>
      <c r="F13" s="105">
        <v>200</v>
      </c>
      <c r="G13" s="109"/>
      <c r="H13" s="341"/>
    </row>
    <row r="14" spans="1:8" ht="21" customHeight="1">
      <c r="A14" s="230" t="s">
        <v>314</v>
      </c>
      <c r="B14" s="105"/>
      <c r="C14" s="109">
        <v>5000</v>
      </c>
      <c r="D14" s="323"/>
      <c r="E14" s="108"/>
      <c r="F14" s="105"/>
      <c r="G14" s="109"/>
      <c r="H14" s="341"/>
    </row>
    <row r="15" spans="1:8" ht="21" customHeight="1" thickBot="1">
      <c r="A15" s="230" t="s">
        <v>180</v>
      </c>
      <c r="B15" s="105"/>
      <c r="C15" s="109"/>
      <c r="D15" s="323"/>
      <c r="E15" s="108"/>
      <c r="F15" s="105"/>
      <c r="G15" s="109"/>
      <c r="H15" s="341"/>
    </row>
    <row r="16" spans="1:8" ht="24" customHeight="1" thickBot="1">
      <c r="A16" s="111" t="s">
        <v>100</v>
      </c>
      <c r="B16" s="112">
        <f>SUM(B5:B15)</f>
        <v>6500</v>
      </c>
      <c r="C16" s="275">
        <f>SUM(C5:C15)</f>
        <v>10916</v>
      </c>
      <c r="D16" s="415">
        <f>C16/B16</f>
        <v>1.6793846153846155</v>
      </c>
      <c r="E16" s="111" t="s">
        <v>100</v>
      </c>
      <c r="F16" s="112">
        <f>SUM(F5:F15)</f>
        <v>5616</v>
      </c>
      <c r="G16" s="275">
        <f>SUM(G5:G15)</f>
        <v>1320</v>
      </c>
      <c r="H16" s="415">
        <f>G16/F16</f>
        <v>0.23504273504273504</v>
      </c>
    </row>
    <row r="17" spans="1:8" ht="23.25" customHeight="1" thickBot="1">
      <c r="A17" s="113" t="s">
        <v>101</v>
      </c>
      <c r="B17" s="114" t="str">
        <f>IF(((F16-B16)&gt;0),F16-B16,"----")</f>
        <v>----</v>
      </c>
      <c r="C17" s="340" t="str">
        <f>IF(((G16-C16)&gt;0),G16-C16,"----")</f>
        <v>----</v>
      </c>
      <c r="D17" s="342"/>
      <c r="E17" s="113" t="s">
        <v>102</v>
      </c>
      <c r="F17" s="114">
        <f>IF(((B16-F16)&gt;0),B16-F16,"----")</f>
        <v>884</v>
      </c>
      <c r="G17" s="340">
        <f>IF(((C16-G16)&gt;0),C16-G16,"----")</f>
        <v>9596</v>
      </c>
      <c r="H17" s="342"/>
    </row>
  </sheetData>
  <phoneticPr fontId="0" type="noConversion"/>
  <printOptions horizontalCentered="1"/>
  <pageMargins left="0.99" right="0.56999999999999995" top="0.86" bottom="0.67" header="0.6" footer="0.51181102362204722"/>
  <pageSetup paperSize="9" scale="105" orientation="landscape" horizontalDpi="300" verticalDpi="300" r:id="rId1"/>
  <headerFooter alignWithMargins="0">
    <oddHeader>&amp;R&amp;"Times New Roman CE,Félkövér dőlt"&amp;12 4/b. számú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22"/>
  <sheetViews>
    <sheetView zoomScaleNormal="100" workbookViewId="0">
      <selection activeCell="F2" sqref="F2"/>
    </sheetView>
  </sheetViews>
  <sheetFormatPr defaultRowHeight="12.75"/>
  <cols>
    <col min="1" max="1" width="47.1640625" style="5" customWidth="1"/>
    <col min="2" max="2" width="15.6640625" style="3" customWidth="1"/>
    <col min="3" max="3" width="16.33203125" style="3" customWidth="1"/>
    <col min="4" max="4" width="18" style="3" customWidth="1"/>
    <col min="5" max="5" width="16.6640625" style="3" customWidth="1"/>
    <col min="6" max="6" width="18.83203125" style="21" customWidth="1"/>
    <col min="7" max="8" width="12.83203125" style="3" customWidth="1"/>
    <col min="9" max="9" width="13.83203125" style="3" customWidth="1"/>
    <col min="10" max="16384" width="9.33203125" style="3"/>
  </cols>
  <sheetData>
    <row r="1" spans="1:6" ht="21.75" customHeight="1" thickBot="1">
      <c r="F1" s="47" t="s">
        <v>92</v>
      </c>
    </row>
    <row r="2" spans="1:6" s="7" customFormat="1" ht="44.25" customHeight="1" thickBot="1">
      <c r="A2" s="18" t="s">
        <v>105</v>
      </c>
      <c r="B2" s="6" t="s">
        <v>106</v>
      </c>
      <c r="C2" s="6" t="s">
        <v>107</v>
      </c>
      <c r="D2" s="6" t="s">
        <v>340</v>
      </c>
      <c r="E2" s="6" t="s">
        <v>341</v>
      </c>
      <c r="F2" s="117" t="s">
        <v>361</v>
      </c>
    </row>
    <row r="3" spans="1:6" s="21" customFormat="1" ht="12" customHeight="1" thickBot="1">
      <c r="A3" s="65">
        <v>1</v>
      </c>
      <c r="B3" s="66">
        <v>2</v>
      </c>
      <c r="C3" s="66">
        <v>3</v>
      </c>
      <c r="D3" s="66">
        <v>4</v>
      </c>
      <c r="E3" s="66">
        <v>5</v>
      </c>
      <c r="F3" s="67">
        <v>6</v>
      </c>
    </row>
    <row r="4" spans="1:6" ht="18" customHeight="1">
      <c r="A4" s="118" t="s">
        <v>339</v>
      </c>
      <c r="B4" s="105">
        <v>76</v>
      </c>
      <c r="C4" s="423">
        <v>2013</v>
      </c>
      <c r="D4" s="105"/>
      <c r="E4" s="105">
        <v>76</v>
      </c>
      <c r="F4" s="407">
        <v>70</v>
      </c>
    </row>
    <row r="5" spans="1:6" ht="18" customHeight="1">
      <c r="A5" s="118" t="s">
        <v>342</v>
      </c>
      <c r="B5" s="105">
        <v>290</v>
      </c>
      <c r="C5" s="423">
        <v>2013</v>
      </c>
      <c r="D5" s="105"/>
      <c r="E5" s="105">
        <v>290</v>
      </c>
      <c r="F5" s="407">
        <v>290</v>
      </c>
    </row>
    <row r="6" spans="1:6" ht="18" customHeight="1">
      <c r="A6" s="118" t="s">
        <v>343</v>
      </c>
      <c r="B6" s="105">
        <v>500</v>
      </c>
      <c r="C6" s="423">
        <v>2013</v>
      </c>
      <c r="D6" s="105"/>
      <c r="E6" s="105">
        <v>500</v>
      </c>
      <c r="F6" s="407">
        <v>470</v>
      </c>
    </row>
    <row r="7" spans="1:6" ht="18" customHeight="1">
      <c r="A7" s="118" t="s">
        <v>352</v>
      </c>
      <c r="B7" s="105">
        <v>490</v>
      </c>
      <c r="C7" s="423">
        <v>2013</v>
      </c>
      <c r="D7" s="105"/>
      <c r="E7" s="105"/>
      <c r="F7" s="407">
        <v>490</v>
      </c>
    </row>
    <row r="8" spans="1:6" ht="18" customHeight="1">
      <c r="A8" s="118"/>
      <c r="B8" s="105"/>
      <c r="C8" s="423"/>
      <c r="D8" s="105"/>
      <c r="E8" s="105"/>
      <c r="F8" s="407"/>
    </row>
    <row r="9" spans="1:6" ht="18" customHeight="1">
      <c r="A9" s="118"/>
      <c r="B9" s="105"/>
      <c r="C9" s="423"/>
      <c r="D9" s="105"/>
      <c r="E9" s="105"/>
      <c r="F9" s="407"/>
    </row>
    <row r="10" spans="1:6" ht="18" customHeight="1">
      <c r="A10" s="118"/>
      <c r="B10" s="105"/>
      <c r="C10" s="423"/>
      <c r="D10" s="105"/>
      <c r="E10" s="105"/>
      <c r="F10" s="407"/>
    </row>
    <row r="11" spans="1:6" ht="18" customHeight="1">
      <c r="A11" s="118"/>
      <c r="B11" s="105"/>
      <c r="C11" s="423"/>
      <c r="D11" s="105"/>
      <c r="E11" s="105"/>
      <c r="F11" s="407"/>
    </row>
    <row r="12" spans="1:6" ht="18" customHeight="1">
      <c r="A12" s="118"/>
      <c r="B12" s="105"/>
      <c r="C12" s="423"/>
      <c r="D12" s="105"/>
      <c r="E12" s="105"/>
      <c r="F12" s="407"/>
    </row>
    <row r="13" spans="1:6" ht="18" customHeight="1">
      <c r="A13" s="343"/>
      <c r="B13" s="105"/>
      <c r="C13" s="423"/>
      <c r="D13" s="105"/>
      <c r="E13" s="105"/>
      <c r="F13" s="407"/>
    </row>
    <row r="14" spans="1:6" ht="18" customHeight="1">
      <c r="A14" s="118"/>
      <c r="B14" s="105"/>
      <c r="C14" s="423"/>
      <c r="D14" s="105"/>
      <c r="E14" s="105"/>
      <c r="F14" s="407"/>
    </row>
    <row r="15" spans="1:6" ht="18" customHeight="1">
      <c r="A15" s="118"/>
      <c r="B15" s="105"/>
      <c r="C15" s="423"/>
      <c r="D15" s="105"/>
      <c r="E15" s="105"/>
      <c r="F15" s="407"/>
    </row>
    <row r="16" spans="1:6" ht="18" customHeight="1">
      <c r="A16" s="118"/>
      <c r="B16" s="105"/>
      <c r="C16" s="261"/>
      <c r="D16" s="105"/>
      <c r="E16" s="105"/>
      <c r="F16" s="407"/>
    </row>
    <row r="17" spans="1:6" ht="18" customHeight="1">
      <c r="A17" s="118"/>
      <c r="B17" s="105"/>
      <c r="C17" s="261"/>
      <c r="D17" s="105"/>
      <c r="E17" s="105"/>
      <c r="F17" s="407"/>
    </row>
    <row r="18" spans="1:6" ht="18" customHeight="1">
      <c r="A18" s="118"/>
      <c r="B18" s="105"/>
      <c r="C18" s="261"/>
      <c r="D18" s="105"/>
      <c r="E18" s="105"/>
      <c r="F18" s="407"/>
    </row>
    <row r="19" spans="1:6" ht="18" customHeight="1">
      <c r="A19" s="118"/>
      <c r="B19" s="105"/>
      <c r="C19" s="261"/>
      <c r="D19" s="105"/>
      <c r="E19" s="105"/>
      <c r="F19" s="407"/>
    </row>
    <row r="20" spans="1:6" ht="18" customHeight="1">
      <c r="A20" s="118"/>
      <c r="B20" s="105"/>
      <c r="C20" s="261"/>
      <c r="D20" s="105"/>
      <c r="E20" s="105"/>
      <c r="F20" s="407"/>
    </row>
    <row r="21" spans="1:6" ht="18" customHeight="1" thickBot="1">
      <c r="A21" s="119"/>
      <c r="B21" s="110"/>
      <c r="C21" s="405"/>
      <c r="D21" s="110"/>
      <c r="E21" s="110"/>
      <c r="F21" s="408"/>
    </row>
    <row r="22" spans="1:6" s="4" customFormat="1" ht="18" customHeight="1" thickBot="1">
      <c r="A22" s="254" t="s">
        <v>100</v>
      </c>
      <c r="B22" s="233">
        <f>SUM(B4:B21)</f>
        <v>1356</v>
      </c>
      <c r="C22" s="406"/>
      <c r="D22" s="233">
        <f>SUM(D4:D21)</f>
        <v>0</v>
      </c>
      <c r="E22" s="233">
        <f>SUM(E4:E21)</f>
        <v>866</v>
      </c>
      <c r="F22" s="120">
        <f>SUM(F4:F21)</f>
        <v>1320</v>
      </c>
    </row>
  </sheetData>
  <phoneticPr fontId="0" type="noConversion"/>
  <printOptions horizontalCentered="1"/>
  <pageMargins left="0.92" right="0.52" top="1.24" bottom="0.44" header="0.62" footer="0.33"/>
  <pageSetup paperSize="9" scale="105" orientation="landscape" horizontalDpi="300" verticalDpi="300" r:id="rId1"/>
  <headerFooter alignWithMargins="0">
    <oddHeader xml:space="preserve">&amp;C&amp;"Times New Roman CE,Félkövér"&amp;14Beruházási kiadások
előirányzatának és felhasználásának alakulása&amp;R&amp;"Times New Roman CE,Félkövér dőlt"&amp;12 5. számú melléklet&amp;"Times New Roman CE,Normál"&amp;10
 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zoomScale="85" workbookViewId="0">
      <selection activeCell="F2" sqref="F2"/>
    </sheetView>
  </sheetViews>
  <sheetFormatPr defaultRowHeight="12.75"/>
  <cols>
    <col min="1" max="1" width="57.1640625" style="5" customWidth="1"/>
    <col min="2" max="2" width="15.6640625" style="3" customWidth="1"/>
    <col min="3" max="3" width="16.33203125" style="3" customWidth="1"/>
    <col min="4" max="4" width="18" style="3" customWidth="1"/>
    <col min="5" max="5" width="16.6640625" style="3" customWidth="1"/>
    <col min="6" max="6" width="18.83203125" style="3" customWidth="1"/>
    <col min="7" max="8" width="12.83203125" style="3" customWidth="1"/>
    <col min="9" max="9" width="13.83203125" style="3" customWidth="1"/>
    <col min="10" max="16384" width="9.33203125" style="3"/>
  </cols>
  <sheetData>
    <row r="1" spans="1:6" ht="35.25" customHeight="1" thickBot="1">
      <c r="F1" s="48" t="s">
        <v>92</v>
      </c>
    </row>
    <row r="2" spans="1:6" s="7" customFormat="1" ht="48.75" customHeight="1" thickBot="1">
      <c r="A2" s="18" t="s">
        <v>108</v>
      </c>
      <c r="B2" s="6" t="s">
        <v>106</v>
      </c>
      <c r="C2" s="6" t="s">
        <v>107</v>
      </c>
      <c r="D2" s="6" t="s">
        <v>340</v>
      </c>
      <c r="E2" s="6" t="s">
        <v>341</v>
      </c>
      <c r="F2" s="117" t="s">
        <v>361</v>
      </c>
    </row>
    <row r="3" spans="1:6" s="21" customFormat="1" ht="15" customHeight="1" thickBot="1">
      <c r="A3" s="65">
        <v>1</v>
      </c>
      <c r="B3" s="66">
        <v>2</v>
      </c>
      <c r="C3" s="66">
        <v>3</v>
      </c>
      <c r="D3" s="66">
        <v>4</v>
      </c>
      <c r="E3" s="66">
        <v>5</v>
      </c>
      <c r="F3" s="67">
        <v>6</v>
      </c>
    </row>
    <row r="4" spans="1:6" ht="18" customHeight="1">
      <c r="A4" s="118" t="s">
        <v>344</v>
      </c>
      <c r="B4" s="105"/>
      <c r="C4" s="423"/>
      <c r="D4" s="105"/>
      <c r="E4" s="105">
        <v>1861</v>
      </c>
      <c r="F4" s="407"/>
    </row>
    <row r="5" spans="1:6" ht="18" customHeight="1">
      <c r="A5" s="118" t="s">
        <v>353</v>
      </c>
      <c r="B5" s="105"/>
      <c r="C5" s="423"/>
      <c r="D5" s="105"/>
      <c r="E5" s="105">
        <v>2689</v>
      </c>
      <c r="F5" s="407"/>
    </row>
    <row r="6" spans="1:6" ht="18" customHeight="1">
      <c r="A6" s="118"/>
      <c r="B6" s="105"/>
      <c r="C6" s="423"/>
      <c r="D6" s="105"/>
      <c r="E6" s="105"/>
      <c r="F6" s="407"/>
    </row>
    <row r="7" spans="1:6" ht="18" customHeight="1">
      <c r="A7" s="118"/>
      <c r="B7" s="105"/>
      <c r="C7" s="423"/>
      <c r="D7" s="105"/>
      <c r="E7" s="105"/>
      <c r="F7" s="407"/>
    </row>
    <row r="8" spans="1:6" ht="18" customHeight="1">
      <c r="A8" s="118"/>
      <c r="B8" s="105"/>
      <c r="C8" s="423"/>
      <c r="D8" s="105"/>
      <c r="E8" s="105"/>
      <c r="F8" s="407"/>
    </row>
    <row r="9" spans="1:6" ht="18" customHeight="1">
      <c r="A9" s="118"/>
      <c r="B9" s="105"/>
      <c r="C9" s="423"/>
      <c r="D9" s="105"/>
      <c r="E9" s="105"/>
      <c r="F9" s="407"/>
    </row>
    <row r="10" spans="1:6" ht="18" customHeight="1">
      <c r="A10" s="118"/>
      <c r="B10" s="105"/>
      <c r="C10" s="261"/>
      <c r="D10" s="105"/>
      <c r="E10" s="105"/>
      <c r="F10" s="407"/>
    </row>
    <row r="11" spans="1:6" ht="18" customHeight="1">
      <c r="A11" s="118"/>
      <c r="B11" s="105"/>
      <c r="C11" s="261"/>
      <c r="D11" s="105"/>
      <c r="E11" s="105"/>
      <c r="F11" s="407"/>
    </row>
    <row r="12" spans="1:6" ht="18" customHeight="1">
      <c r="A12" s="118"/>
      <c r="B12" s="105"/>
      <c r="C12" s="261"/>
      <c r="D12" s="105"/>
      <c r="E12" s="105"/>
      <c r="F12" s="407"/>
    </row>
    <row r="13" spans="1:6" ht="18" customHeight="1">
      <c r="A13" s="118"/>
      <c r="B13" s="105"/>
      <c r="C13" s="261"/>
      <c r="D13" s="105"/>
      <c r="E13" s="105"/>
      <c r="F13" s="407"/>
    </row>
    <row r="14" spans="1:6" ht="18" customHeight="1">
      <c r="A14" s="343"/>
      <c r="B14" s="105"/>
      <c r="C14" s="261"/>
      <c r="D14" s="105"/>
      <c r="E14" s="105"/>
      <c r="F14" s="407"/>
    </row>
    <row r="15" spans="1:6" ht="18" customHeight="1">
      <c r="A15" s="118"/>
      <c r="B15" s="105"/>
      <c r="C15" s="261"/>
      <c r="D15" s="105"/>
      <c r="E15" s="105"/>
      <c r="F15" s="407"/>
    </row>
    <row r="16" spans="1:6" ht="18" customHeight="1">
      <c r="A16" s="118"/>
      <c r="B16" s="105"/>
      <c r="C16" s="261"/>
      <c r="D16" s="105"/>
      <c r="E16" s="105"/>
      <c r="F16" s="407"/>
    </row>
    <row r="17" spans="1:6" ht="18" customHeight="1">
      <c r="A17" s="118"/>
      <c r="B17" s="105"/>
      <c r="C17" s="261"/>
      <c r="D17" s="105"/>
      <c r="E17" s="105"/>
      <c r="F17" s="407"/>
    </row>
    <row r="18" spans="1:6" ht="18" customHeight="1">
      <c r="A18" s="118"/>
      <c r="B18" s="105"/>
      <c r="C18" s="261"/>
      <c r="D18" s="105"/>
      <c r="E18" s="105"/>
      <c r="F18" s="407"/>
    </row>
    <row r="19" spans="1:6" ht="18" customHeight="1">
      <c r="A19" s="118"/>
      <c r="B19" s="105"/>
      <c r="C19" s="261"/>
      <c r="D19" s="105"/>
      <c r="E19" s="105"/>
      <c r="F19" s="407"/>
    </row>
    <row r="20" spans="1:6" ht="18" customHeight="1">
      <c r="A20" s="118"/>
      <c r="B20" s="105"/>
      <c r="C20" s="261"/>
      <c r="D20" s="105"/>
      <c r="E20" s="105"/>
      <c r="F20" s="407"/>
    </row>
    <row r="21" spans="1:6" ht="18" customHeight="1" thickBot="1">
      <c r="A21" s="119"/>
      <c r="B21" s="110"/>
      <c r="C21" s="110"/>
      <c r="D21" s="110"/>
      <c r="E21" s="110"/>
      <c r="F21" s="408"/>
    </row>
    <row r="22" spans="1:6" s="4" customFormat="1" ht="18" customHeight="1" thickBot="1">
      <c r="A22" s="254" t="s">
        <v>100</v>
      </c>
      <c r="B22" s="112">
        <f>SUM(B4:B21)</f>
        <v>0</v>
      </c>
      <c r="C22" s="406"/>
      <c r="D22" s="112">
        <f>SUM(D4:D21)</f>
        <v>0</v>
      </c>
      <c r="E22" s="112">
        <f>SUM(E4:E21)</f>
        <v>4550</v>
      </c>
      <c r="F22" s="120">
        <f>SUM(F4:F21)</f>
        <v>0</v>
      </c>
    </row>
  </sheetData>
  <phoneticPr fontId="0" type="noConversion"/>
  <printOptions horizontalCentered="1"/>
  <pageMargins left="0.82677165354330717" right="0.55118110236220474" top="1.1023622047244095" bottom="0.47244094488188981" header="0.55118110236220474" footer="0.31496062992125984"/>
  <pageSetup paperSize="9" orientation="landscape" verticalDpi="300" r:id="rId1"/>
  <headerFooter alignWithMargins="0">
    <oddHeader xml:space="preserve">&amp;C&amp;"Times New Roman CE,Félkövér"&amp;14Felújítási kiadások
előirányzatának és felhasználásának alakulása feladatonként &amp;R&amp;"Times New Roman CE,Félkövér dőlt"&amp;12 6.számú melléklet&amp;"Times New Roman CE,Normál"&amp;10
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65"/>
  <sheetViews>
    <sheetView zoomScaleNormal="100" workbookViewId="0">
      <selection activeCell="B48" sqref="B48"/>
    </sheetView>
  </sheetViews>
  <sheetFormatPr defaultRowHeight="12.75"/>
  <cols>
    <col min="1" max="1" width="47.5" style="9" bestFit="1" customWidth="1"/>
    <col min="2" max="2" width="20.6640625" style="1" customWidth="1"/>
    <col min="3" max="3" width="24.5" style="1" customWidth="1"/>
    <col min="4" max="4" width="19" style="1" customWidth="1"/>
    <col min="5" max="16384" width="9.33203125" style="1"/>
  </cols>
  <sheetData>
    <row r="1" spans="1:3" s="3" customFormat="1" ht="24" customHeight="1" thickBot="1">
      <c r="A1" s="8"/>
      <c r="B1" s="483" t="s">
        <v>92</v>
      </c>
      <c r="C1" s="483"/>
    </row>
    <row r="2" spans="1:3" s="10" customFormat="1" ht="22.5" customHeight="1" thickBot="1">
      <c r="A2" s="19" t="s">
        <v>321</v>
      </c>
      <c r="B2" s="433" t="s">
        <v>289</v>
      </c>
      <c r="C2" s="419" t="s">
        <v>290</v>
      </c>
    </row>
    <row r="3" spans="1:3" s="10" customFormat="1" ht="18" customHeight="1">
      <c r="A3" s="434" t="s">
        <v>362</v>
      </c>
      <c r="B3" s="431">
        <v>44</v>
      </c>
      <c r="C3" s="432">
        <v>174</v>
      </c>
    </row>
    <row r="4" spans="1:3" ht="18" customHeight="1">
      <c r="A4" s="121" t="s">
        <v>267</v>
      </c>
      <c r="B4" s="229">
        <v>1259</v>
      </c>
      <c r="C4" s="420"/>
    </row>
    <row r="5" spans="1:3" ht="18" customHeight="1">
      <c r="A5" s="122" t="s">
        <v>268</v>
      </c>
      <c r="B5" s="109"/>
      <c r="C5" s="421"/>
    </row>
    <row r="6" spans="1:3" ht="18" customHeight="1">
      <c r="A6" s="122" t="s">
        <v>269</v>
      </c>
      <c r="B6" s="109"/>
      <c r="C6" s="421"/>
    </row>
    <row r="7" spans="1:3" ht="18" customHeight="1">
      <c r="A7" s="122" t="s">
        <v>270</v>
      </c>
      <c r="B7" s="109"/>
      <c r="C7" s="421">
        <v>343</v>
      </c>
    </row>
    <row r="8" spans="1:3" ht="18" customHeight="1">
      <c r="A8" s="122" t="s">
        <v>324</v>
      </c>
      <c r="B8" s="109">
        <v>64</v>
      </c>
      <c r="C8" s="421">
        <v>644</v>
      </c>
    </row>
    <row r="9" spans="1:3" ht="18" customHeight="1">
      <c r="A9" s="122" t="s">
        <v>271</v>
      </c>
      <c r="B9" s="109">
        <v>13</v>
      </c>
      <c r="C9" s="421">
        <v>768</v>
      </c>
    </row>
    <row r="10" spans="1:3" ht="18" customHeight="1">
      <c r="A10" s="122" t="s">
        <v>293</v>
      </c>
      <c r="B10" s="109">
        <v>12</v>
      </c>
      <c r="C10" s="421">
        <v>7515</v>
      </c>
    </row>
    <row r="11" spans="1:3" ht="18" customHeight="1">
      <c r="A11" s="122" t="s">
        <v>329</v>
      </c>
      <c r="B11" s="109">
        <v>812</v>
      </c>
      <c r="C11" s="421">
        <v>2969</v>
      </c>
    </row>
    <row r="12" spans="1:3" ht="18" customHeight="1">
      <c r="A12" s="122" t="s">
        <v>272</v>
      </c>
      <c r="B12" s="109"/>
      <c r="C12" s="421"/>
    </row>
    <row r="13" spans="1:3" ht="18" customHeight="1">
      <c r="A13" s="122" t="s">
        <v>273</v>
      </c>
      <c r="B13" s="109"/>
      <c r="C13" s="421">
        <v>1504</v>
      </c>
    </row>
    <row r="14" spans="1:3" ht="18" customHeight="1">
      <c r="A14" s="122" t="s">
        <v>206</v>
      </c>
      <c r="B14" s="109">
        <v>2432</v>
      </c>
      <c r="C14" s="421">
        <v>4665</v>
      </c>
    </row>
    <row r="15" spans="1:3" ht="18" customHeight="1">
      <c r="A15" s="122" t="s">
        <v>330</v>
      </c>
      <c r="B15" s="109">
        <v>30</v>
      </c>
      <c r="C15" s="421">
        <v>5159</v>
      </c>
    </row>
    <row r="16" spans="1:3" ht="18" customHeight="1">
      <c r="A16" s="122" t="s">
        <v>274</v>
      </c>
      <c r="B16" s="109">
        <v>27791</v>
      </c>
      <c r="C16" s="421"/>
    </row>
    <row r="17" spans="1:3" ht="18" customHeight="1">
      <c r="A17" s="122" t="s">
        <v>275</v>
      </c>
      <c r="B17" s="109">
        <v>76</v>
      </c>
      <c r="C17" s="421">
        <v>229</v>
      </c>
    </row>
    <row r="18" spans="1:3" ht="18" customHeight="1">
      <c r="A18" s="122" t="s">
        <v>297</v>
      </c>
      <c r="B18" s="109"/>
      <c r="C18" s="421"/>
    </row>
    <row r="19" spans="1:3" ht="18" customHeight="1">
      <c r="A19" s="123" t="s">
        <v>276</v>
      </c>
      <c r="B19" s="109"/>
      <c r="C19" s="421"/>
    </row>
    <row r="20" spans="1:3" ht="18" customHeight="1">
      <c r="A20" s="123" t="s">
        <v>331</v>
      </c>
      <c r="B20" s="109"/>
      <c r="C20" s="421">
        <v>3787</v>
      </c>
    </row>
    <row r="21" spans="1:3" ht="18" customHeight="1">
      <c r="A21" s="123" t="s">
        <v>325</v>
      </c>
      <c r="B21" s="109"/>
      <c r="C21" s="421">
        <v>37</v>
      </c>
    </row>
    <row r="22" spans="1:3" ht="18" customHeight="1">
      <c r="A22" s="123" t="s">
        <v>332</v>
      </c>
      <c r="B22" s="109"/>
      <c r="C22" s="421"/>
    </row>
    <row r="23" spans="1:3" ht="18" customHeight="1">
      <c r="A23" s="123" t="s">
        <v>277</v>
      </c>
      <c r="B23" s="109"/>
      <c r="C23" s="421">
        <v>1588</v>
      </c>
    </row>
    <row r="24" spans="1:3" ht="18" customHeight="1">
      <c r="A24" s="123" t="s">
        <v>301</v>
      </c>
      <c r="B24" s="109"/>
      <c r="C24" s="421">
        <v>145</v>
      </c>
    </row>
    <row r="25" spans="1:3" ht="18" customHeight="1">
      <c r="A25" s="123" t="s">
        <v>302</v>
      </c>
      <c r="B25" s="109"/>
      <c r="C25" s="421"/>
    </row>
    <row r="26" spans="1:3" ht="18" customHeight="1">
      <c r="A26" s="123" t="s">
        <v>278</v>
      </c>
      <c r="B26" s="109">
        <v>55</v>
      </c>
      <c r="C26" s="421">
        <v>35</v>
      </c>
    </row>
    <row r="27" spans="1:3" ht="18" customHeight="1">
      <c r="A27" s="122" t="s">
        <v>264</v>
      </c>
      <c r="B27" s="109">
        <v>20</v>
      </c>
      <c r="C27" s="421">
        <v>80</v>
      </c>
    </row>
    <row r="28" spans="1:3" ht="18" customHeight="1">
      <c r="A28" s="122" t="s">
        <v>279</v>
      </c>
      <c r="B28" s="109"/>
      <c r="C28" s="421"/>
    </row>
    <row r="29" spans="1:3" ht="18" customHeight="1">
      <c r="A29" s="122" t="s">
        <v>326</v>
      </c>
      <c r="B29" s="109"/>
      <c r="C29" s="421">
        <v>90</v>
      </c>
    </row>
    <row r="30" spans="1:3" ht="18" customHeight="1">
      <c r="A30" s="122" t="s">
        <v>332</v>
      </c>
      <c r="B30" s="109"/>
      <c r="C30" s="421">
        <v>348</v>
      </c>
    </row>
    <row r="31" spans="1:3" ht="18" customHeight="1">
      <c r="A31" s="122" t="s">
        <v>307</v>
      </c>
      <c r="B31" s="109"/>
      <c r="C31" s="421">
        <v>248</v>
      </c>
    </row>
    <row r="32" spans="1:3" ht="18" customHeight="1">
      <c r="A32" s="122" t="s">
        <v>243</v>
      </c>
      <c r="B32" s="109">
        <v>523</v>
      </c>
      <c r="C32" s="421">
        <v>743</v>
      </c>
    </row>
    <row r="33" spans="1:3" ht="18" customHeight="1">
      <c r="A33" s="122" t="s">
        <v>294</v>
      </c>
      <c r="B33" s="109"/>
      <c r="C33" s="421"/>
    </row>
    <row r="34" spans="1:3" ht="18" customHeight="1">
      <c r="A34" s="122" t="s">
        <v>335</v>
      </c>
      <c r="B34" s="109"/>
      <c r="C34" s="421"/>
    </row>
    <row r="35" spans="1:3" ht="18" customHeight="1">
      <c r="A35" s="122" t="s">
        <v>280</v>
      </c>
      <c r="B35" s="109"/>
      <c r="C35" s="421"/>
    </row>
    <row r="36" spans="1:3" ht="18" customHeight="1">
      <c r="A36" s="122" t="s">
        <v>281</v>
      </c>
      <c r="B36" s="109">
        <v>1500</v>
      </c>
      <c r="C36" s="421">
        <v>6020</v>
      </c>
    </row>
    <row r="37" spans="1:3" ht="18" customHeight="1">
      <c r="A37" s="122" t="s">
        <v>282</v>
      </c>
      <c r="B37" s="109"/>
      <c r="C37" s="421"/>
    </row>
    <row r="38" spans="1:3" ht="18" customHeight="1">
      <c r="A38" s="124" t="s">
        <v>303</v>
      </c>
      <c r="B38" s="109"/>
      <c r="C38" s="421"/>
    </row>
    <row r="39" spans="1:3" ht="18" customHeight="1">
      <c r="A39" s="124" t="s">
        <v>333</v>
      </c>
      <c r="B39" s="109">
        <v>1445</v>
      </c>
      <c r="C39" s="421">
        <v>1624</v>
      </c>
    </row>
    <row r="40" spans="1:3" ht="18" customHeight="1">
      <c r="A40" s="124" t="s">
        <v>283</v>
      </c>
      <c r="B40" s="231">
        <v>315</v>
      </c>
      <c r="C40" s="421">
        <v>756</v>
      </c>
    </row>
    <row r="41" spans="1:3" ht="18" customHeight="1">
      <c r="A41" s="124" t="s">
        <v>284</v>
      </c>
      <c r="B41" s="231"/>
      <c r="C41" s="421">
        <v>63</v>
      </c>
    </row>
    <row r="42" spans="1:3" ht="18" customHeight="1">
      <c r="A42" s="124" t="s">
        <v>285</v>
      </c>
      <c r="B42" s="231"/>
      <c r="C42" s="421"/>
    </row>
    <row r="43" spans="1:3" ht="18" customHeight="1">
      <c r="A43" s="124" t="s">
        <v>286</v>
      </c>
      <c r="B43" s="231">
        <v>5285</v>
      </c>
      <c r="C43" s="421">
        <v>1385</v>
      </c>
    </row>
    <row r="44" spans="1:3" ht="18" customHeight="1">
      <c r="A44" s="124" t="s">
        <v>287</v>
      </c>
      <c r="B44" s="231">
        <v>45</v>
      </c>
      <c r="C44" s="421">
        <v>83</v>
      </c>
    </row>
    <row r="45" spans="1:3" ht="18" customHeight="1">
      <c r="A45" s="124" t="s">
        <v>334</v>
      </c>
      <c r="B45" s="231">
        <v>20</v>
      </c>
      <c r="C45" s="421"/>
    </row>
    <row r="46" spans="1:3" ht="18" customHeight="1">
      <c r="A46" s="124" t="s">
        <v>292</v>
      </c>
      <c r="B46" s="231"/>
      <c r="C46" s="421"/>
    </row>
    <row r="47" spans="1:3" ht="18" customHeight="1">
      <c r="A47" s="124" t="s">
        <v>295</v>
      </c>
      <c r="B47" s="231">
        <v>2866</v>
      </c>
      <c r="C47" s="421">
        <v>1014</v>
      </c>
    </row>
    <row r="48" spans="1:3" ht="18" customHeight="1">
      <c r="A48" s="124" t="s">
        <v>304</v>
      </c>
      <c r="B48" s="231"/>
      <c r="C48" s="421">
        <v>236</v>
      </c>
    </row>
    <row r="49" spans="1:3" ht="18" customHeight="1">
      <c r="A49" s="124" t="s">
        <v>296</v>
      </c>
      <c r="B49" s="231"/>
      <c r="C49" s="421">
        <v>50</v>
      </c>
    </row>
    <row r="50" spans="1:3" ht="18" customHeight="1">
      <c r="A50" s="124" t="s">
        <v>305</v>
      </c>
      <c r="B50" s="231"/>
      <c r="C50" s="421">
        <v>16</v>
      </c>
    </row>
    <row r="51" spans="1:3" ht="18" customHeight="1">
      <c r="A51" s="124" t="s">
        <v>327</v>
      </c>
      <c r="B51" s="231"/>
      <c r="C51" s="421"/>
    </row>
    <row r="52" spans="1:3" ht="18" customHeight="1">
      <c r="A52" s="124" t="s">
        <v>306</v>
      </c>
      <c r="B52" s="231"/>
      <c r="C52" s="421"/>
    </row>
    <row r="53" spans="1:3" ht="18" customHeight="1">
      <c r="A53" s="124" t="s">
        <v>351</v>
      </c>
      <c r="B53" s="231">
        <v>10714</v>
      </c>
      <c r="C53" s="421">
        <v>10531</v>
      </c>
    </row>
    <row r="54" spans="1:3" ht="18" customHeight="1" thickBot="1">
      <c r="A54" s="124"/>
      <c r="B54" s="231"/>
      <c r="C54" s="421"/>
    </row>
    <row r="55" spans="1:3" ht="18" customHeight="1" thickBot="1">
      <c r="A55" s="125" t="s">
        <v>100</v>
      </c>
      <c r="B55" s="275">
        <f>SUM(B3:B54)</f>
        <v>55321</v>
      </c>
      <c r="C55" s="275">
        <f>SUM(C3:C54)</f>
        <v>52849</v>
      </c>
    </row>
    <row r="56" spans="1:3" ht="19.5" customHeight="1"/>
    <row r="57" spans="1:3" ht="21.75" customHeight="1"/>
    <row r="58" spans="1:3" ht="21" customHeight="1">
      <c r="A58" s="1"/>
    </row>
    <row r="59" spans="1:3" ht="19.5" customHeight="1">
      <c r="A59" s="1"/>
    </row>
    <row r="60" spans="1:3" ht="21" customHeight="1">
      <c r="A60" s="1"/>
    </row>
    <row r="61" spans="1:3" ht="20.25" customHeight="1">
      <c r="A61" s="1"/>
    </row>
    <row r="62" spans="1:3" ht="21" customHeight="1">
      <c r="A62" s="1"/>
    </row>
    <row r="63" spans="1:3" ht="19.5" customHeight="1">
      <c r="A63" s="1"/>
    </row>
    <row r="64" spans="1:3" ht="22.5" customHeight="1">
      <c r="A64" s="1"/>
    </row>
    <row r="65" spans="1:1" ht="18.75" customHeight="1">
      <c r="A65" s="1"/>
    </row>
  </sheetData>
  <mergeCells count="1">
    <mergeCell ref="B1:C1"/>
  </mergeCells>
  <phoneticPr fontId="35" type="noConversion"/>
  <printOptions horizontalCentered="1"/>
  <pageMargins left="0.39370078740157483" right="0.39370078740157483" top="1.3779527559055118" bottom="1.0629921259842521" header="0.59055118110236227" footer="0.9055118110236221"/>
  <pageSetup paperSize="9" orientation="portrait" horizontalDpi="300" verticalDpi="300" r:id="rId1"/>
  <headerFooter alignWithMargins="0">
    <oddHeader xml:space="preserve">&amp;C&amp;"Times New Roman CE,Félkövér"&amp;12                                   Fácánkert Község Önkormányzata bevételeinek,               7. sz. melléklet
kiadásainak 2012. I. félévi teljesítése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workbookViewId="0">
      <selection activeCell="E30" sqref="E30"/>
    </sheetView>
  </sheetViews>
  <sheetFormatPr defaultRowHeight="12.75"/>
  <cols>
    <col min="1" max="1" width="6.5" style="74" customWidth="1"/>
    <col min="2" max="2" width="51.1640625" style="74" customWidth="1"/>
    <col min="3" max="5" width="16" style="73" customWidth="1"/>
    <col min="6" max="6" width="11.6640625" style="73" customWidth="1"/>
    <col min="7" max="16384" width="9.33203125" style="73"/>
  </cols>
  <sheetData>
    <row r="1" spans="1:6" s="69" customFormat="1" ht="29.25" customHeight="1">
      <c r="A1" s="68"/>
      <c r="B1" s="75" t="s">
        <v>315</v>
      </c>
      <c r="C1" s="76"/>
      <c r="D1" s="76"/>
      <c r="E1" s="76"/>
    </row>
    <row r="2" spans="1:6" s="72" customFormat="1" ht="32.25" customHeight="1">
      <c r="A2" s="77" t="s">
        <v>152</v>
      </c>
      <c r="B2" s="78"/>
      <c r="C2" s="77"/>
      <c r="D2" s="77"/>
      <c r="E2" s="77"/>
    </row>
    <row r="3" spans="1:6" s="72" customFormat="1" ht="35.25" customHeight="1">
      <c r="A3" s="70"/>
      <c r="B3" s="78" t="s">
        <v>359</v>
      </c>
      <c r="C3" s="71"/>
      <c r="D3" s="70"/>
      <c r="E3" s="70"/>
    </row>
    <row r="4" spans="1:6" ht="13.5" customHeight="1" thickBot="1">
      <c r="C4" s="74"/>
      <c r="D4" s="484" t="s">
        <v>56</v>
      </c>
      <c r="E4" s="484"/>
    </row>
    <row r="5" spans="1:6" s="79" customFormat="1" ht="28.5" customHeight="1">
      <c r="A5" s="489" t="s">
        <v>110</v>
      </c>
      <c r="B5" s="491" t="s">
        <v>93</v>
      </c>
      <c r="C5" s="128" t="s">
        <v>150</v>
      </c>
      <c r="D5" s="128" t="s">
        <v>151</v>
      </c>
      <c r="E5" s="493" t="s">
        <v>146</v>
      </c>
      <c r="F5" s="487" t="s">
        <v>209</v>
      </c>
    </row>
    <row r="6" spans="1:6" s="79" customFormat="1" ht="13.5" thickBot="1">
      <c r="A6" s="490"/>
      <c r="B6" s="492"/>
      <c r="C6" s="485" t="s">
        <v>149</v>
      </c>
      <c r="D6" s="486"/>
      <c r="E6" s="494"/>
      <c r="F6" s="488"/>
    </row>
    <row r="7" spans="1:6" s="80" customFormat="1" ht="15" customHeight="1" thickBot="1">
      <c r="A7" s="84">
        <v>1</v>
      </c>
      <c r="B7" s="135" t="s">
        <v>95</v>
      </c>
      <c r="C7" s="158">
        <v>17500</v>
      </c>
      <c r="D7" s="158">
        <v>17631</v>
      </c>
      <c r="E7" s="159">
        <v>12702</v>
      </c>
      <c r="F7" s="360">
        <f>E7/D7</f>
        <v>0.72043559639271737</v>
      </c>
    </row>
    <row r="8" spans="1:6" s="80" customFormat="1" ht="15" customHeight="1" thickBot="1">
      <c r="A8" s="85">
        <v>2</v>
      </c>
      <c r="B8" s="136" t="s">
        <v>96</v>
      </c>
      <c r="C8" s="160">
        <v>3883</v>
      </c>
      <c r="D8" s="160">
        <v>3906</v>
      </c>
      <c r="E8" s="161">
        <v>2817</v>
      </c>
      <c r="F8" s="360">
        <f t="shared" ref="F8:F37" si="0">E8/D8</f>
        <v>0.72119815668202769</v>
      </c>
    </row>
    <row r="9" spans="1:6" s="80" customFormat="1" ht="15" customHeight="1" thickBot="1">
      <c r="A9" s="85">
        <v>3</v>
      </c>
      <c r="B9" s="136" t="s">
        <v>156</v>
      </c>
      <c r="C9" s="160">
        <v>20234</v>
      </c>
      <c r="D9" s="160">
        <v>20224</v>
      </c>
      <c r="E9" s="161">
        <v>17868</v>
      </c>
      <c r="F9" s="360">
        <f t="shared" si="0"/>
        <v>0.883504746835443</v>
      </c>
    </row>
    <row r="10" spans="1:6" s="80" customFormat="1" ht="15" customHeight="1" thickBot="1">
      <c r="A10" s="85">
        <v>4</v>
      </c>
      <c r="B10" s="136" t="s">
        <v>245</v>
      </c>
      <c r="C10" s="160">
        <v>11050</v>
      </c>
      <c r="D10" s="160">
        <v>11050</v>
      </c>
      <c r="E10" s="161">
        <v>11802</v>
      </c>
      <c r="F10" s="360">
        <f t="shared" si="0"/>
        <v>1.0680542986425339</v>
      </c>
    </row>
    <row r="11" spans="1:6" s="80" customFormat="1" ht="15" customHeight="1" thickBot="1">
      <c r="A11" s="85">
        <v>5</v>
      </c>
      <c r="B11" s="136" t="s">
        <v>244</v>
      </c>
      <c r="C11" s="160">
        <v>9442</v>
      </c>
      <c r="D11" s="160">
        <v>10102</v>
      </c>
      <c r="E11" s="161">
        <v>6698</v>
      </c>
      <c r="F11" s="360">
        <f t="shared" si="0"/>
        <v>0.66303702237180762</v>
      </c>
    </row>
    <row r="12" spans="1:6" s="80" customFormat="1" ht="15" customHeight="1" thickBot="1">
      <c r="A12" s="85">
        <v>6</v>
      </c>
      <c r="B12" s="136" t="s">
        <v>130</v>
      </c>
      <c r="C12" s="160"/>
      <c r="D12" s="160"/>
      <c r="E12" s="161"/>
      <c r="F12" s="360" t="e">
        <f t="shared" si="0"/>
        <v>#DIV/0!</v>
      </c>
    </row>
    <row r="13" spans="1:6" s="80" customFormat="1" ht="15" customHeight="1" thickBot="1">
      <c r="A13" s="86">
        <v>7</v>
      </c>
      <c r="B13" s="137" t="s">
        <v>153</v>
      </c>
      <c r="C13" s="162">
        <v>866</v>
      </c>
      <c r="D13" s="162">
        <v>866</v>
      </c>
      <c r="E13" s="163">
        <v>1320</v>
      </c>
      <c r="F13" s="360">
        <f t="shared" si="0"/>
        <v>1.5242494226327945</v>
      </c>
    </row>
    <row r="14" spans="1:6" s="81" customFormat="1" ht="18" customHeight="1" thickBot="1">
      <c r="A14" s="87">
        <v>8</v>
      </c>
      <c r="B14" s="138" t="s">
        <v>188</v>
      </c>
      <c r="C14" s="131">
        <f>SUM(C7:C13)</f>
        <v>62975</v>
      </c>
      <c r="D14" s="131">
        <f>SUM(D7:D13)</f>
        <v>63779</v>
      </c>
      <c r="E14" s="132">
        <f>SUM(E7:E13)</f>
        <v>53207</v>
      </c>
      <c r="F14" s="409">
        <f t="shared" si="0"/>
        <v>0.83424011038115997</v>
      </c>
    </row>
    <row r="15" spans="1:6" s="81" customFormat="1" ht="18" customHeight="1" thickBot="1">
      <c r="A15" s="88">
        <v>9</v>
      </c>
      <c r="B15" s="139" t="s">
        <v>123</v>
      </c>
      <c r="C15" s="287">
        <v>200</v>
      </c>
      <c r="D15" s="287">
        <v>200</v>
      </c>
      <c r="E15" s="288"/>
      <c r="F15" s="360">
        <f t="shared" si="0"/>
        <v>0</v>
      </c>
    </row>
    <row r="16" spans="1:6" s="81" customFormat="1" ht="18" customHeight="1" thickBot="1">
      <c r="A16" s="89">
        <v>10</v>
      </c>
      <c r="B16" s="140" t="s">
        <v>115</v>
      </c>
      <c r="C16" s="289"/>
      <c r="D16" s="289"/>
      <c r="E16" s="290"/>
      <c r="F16" s="360"/>
    </row>
    <row r="17" spans="1:6" s="81" customFormat="1" ht="18" customHeight="1" thickBot="1">
      <c r="A17" s="87">
        <v>11</v>
      </c>
      <c r="B17" s="138" t="s">
        <v>157</v>
      </c>
      <c r="C17" s="131">
        <f>C15+C16</f>
        <v>200</v>
      </c>
      <c r="D17" s="131">
        <f>D15+D16</f>
        <v>200</v>
      </c>
      <c r="E17" s="132">
        <f>E15+E16</f>
        <v>0</v>
      </c>
      <c r="F17" s="409">
        <f t="shared" si="0"/>
        <v>0</v>
      </c>
    </row>
    <row r="18" spans="1:6" s="81" customFormat="1" ht="18" customHeight="1" thickBot="1">
      <c r="A18" s="87">
        <v>12</v>
      </c>
      <c r="B18" s="138" t="s">
        <v>158</v>
      </c>
      <c r="C18" s="131">
        <f>C14+C17</f>
        <v>63175</v>
      </c>
      <c r="D18" s="131">
        <f>D14+D17</f>
        <v>63979</v>
      </c>
      <c r="E18" s="132">
        <f>E14+E17</f>
        <v>53207</v>
      </c>
      <c r="F18" s="409">
        <f t="shared" si="0"/>
        <v>0.83163225433345311</v>
      </c>
    </row>
    <row r="19" spans="1:6" s="80" customFormat="1" ht="15" customHeight="1" thickBot="1">
      <c r="A19" s="90">
        <v>13</v>
      </c>
      <c r="B19" s="141" t="s">
        <v>154</v>
      </c>
      <c r="C19" s="133">
        <v>4550</v>
      </c>
      <c r="D19" s="133">
        <v>4550</v>
      </c>
      <c r="E19" s="134"/>
      <c r="F19" s="360">
        <f t="shared" si="0"/>
        <v>0</v>
      </c>
    </row>
    <row r="20" spans="1:6" s="80" customFormat="1" ht="15" customHeight="1" thickBot="1">
      <c r="A20" s="85">
        <v>14</v>
      </c>
      <c r="B20" s="136" t="s">
        <v>160</v>
      </c>
      <c r="C20" s="263"/>
      <c r="D20" s="263"/>
      <c r="E20" s="129">
        <v>-65</v>
      </c>
      <c r="F20" s="360"/>
    </row>
    <row r="21" spans="1:6" s="82" customFormat="1" ht="20.100000000000001" customHeight="1" thickBot="1">
      <c r="A21" s="143">
        <v>15</v>
      </c>
      <c r="B21" s="144" t="s">
        <v>159</v>
      </c>
      <c r="C21" s="145">
        <f>C18+C19+C20</f>
        <v>67725</v>
      </c>
      <c r="D21" s="145">
        <f>D18+D19+D20</f>
        <v>68529</v>
      </c>
      <c r="E21" s="146">
        <f>E18+E19+E20</f>
        <v>53142</v>
      </c>
      <c r="F21" s="409">
        <f t="shared" si="0"/>
        <v>0.77546732040450028</v>
      </c>
    </row>
    <row r="22" spans="1:6" s="80" customFormat="1" ht="15" customHeight="1" thickBot="1">
      <c r="A22" s="85">
        <v>16</v>
      </c>
      <c r="B22" s="136" t="s">
        <v>60</v>
      </c>
      <c r="C22" s="126">
        <v>1995</v>
      </c>
      <c r="D22" s="126">
        <v>1994</v>
      </c>
      <c r="E22" s="129">
        <v>1958</v>
      </c>
      <c r="F22" s="360">
        <f t="shared" si="0"/>
        <v>0.98194583751253761</v>
      </c>
    </row>
    <row r="23" spans="1:6" s="80" customFormat="1" ht="15" customHeight="1" thickBot="1">
      <c r="A23" s="85">
        <v>17</v>
      </c>
      <c r="B23" s="136" t="s">
        <v>189</v>
      </c>
      <c r="C23" s="126">
        <v>22910</v>
      </c>
      <c r="D23" s="126">
        <v>22910</v>
      </c>
      <c r="E23" s="129">
        <v>11304</v>
      </c>
      <c r="F23" s="360">
        <f t="shared" si="0"/>
        <v>0.49340899170667829</v>
      </c>
    </row>
    <row r="24" spans="1:6" s="80" customFormat="1" ht="15" customHeight="1" thickBot="1">
      <c r="A24" s="85">
        <v>18</v>
      </c>
      <c r="B24" s="142" t="s">
        <v>155</v>
      </c>
      <c r="C24" s="126">
        <v>2100</v>
      </c>
      <c r="D24" s="126">
        <v>2100</v>
      </c>
      <c r="E24" s="129">
        <v>1346</v>
      </c>
      <c r="F24" s="360">
        <f t="shared" si="0"/>
        <v>0.64095238095238094</v>
      </c>
    </row>
    <row r="25" spans="1:6" s="80" customFormat="1" ht="15" customHeight="1" thickBot="1">
      <c r="A25" s="85">
        <v>19</v>
      </c>
      <c r="B25" s="265" t="s">
        <v>161</v>
      </c>
      <c r="C25" s="126">
        <v>2100</v>
      </c>
      <c r="D25" s="126">
        <v>2100</v>
      </c>
      <c r="E25" s="129">
        <v>1270</v>
      </c>
      <c r="F25" s="360">
        <f t="shared" si="0"/>
        <v>0.60476190476190472</v>
      </c>
    </row>
    <row r="26" spans="1:6" s="80" customFormat="1" ht="15" customHeight="1" thickBot="1">
      <c r="A26" s="85">
        <v>20</v>
      </c>
      <c r="B26" s="136" t="s">
        <v>190</v>
      </c>
      <c r="C26" s="126">
        <v>40547</v>
      </c>
      <c r="D26" s="126">
        <v>41352</v>
      </c>
      <c r="E26" s="129">
        <v>40977</v>
      </c>
      <c r="F26" s="360">
        <f t="shared" si="0"/>
        <v>0.99093151479976782</v>
      </c>
    </row>
    <row r="27" spans="1:6" s="80" customFormat="1" ht="15" customHeight="1" thickBot="1">
      <c r="A27" s="86">
        <v>21</v>
      </c>
      <c r="B27" s="234" t="s">
        <v>162</v>
      </c>
      <c r="C27" s="127"/>
      <c r="D27" s="127"/>
      <c r="E27" s="130"/>
      <c r="F27" s="360" t="e">
        <f t="shared" si="0"/>
        <v>#DIV/0!</v>
      </c>
    </row>
    <row r="28" spans="1:6" s="80" customFormat="1" ht="15" customHeight="1" thickBot="1">
      <c r="A28" s="87">
        <v>22</v>
      </c>
      <c r="B28" s="138" t="s">
        <v>191</v>
      </c>
      <c r="C28" s="164">
        <f>C22+C23+C24+C26</f>
        <v>67552</v>
      </c>
      <c r="D28" s="164">
        <f>D22+D23+D24+D26</f>
        <v>68356</v>
      </c>
      <c r="E28" s="165">
        <f>E22+E23+E24+E26</f>
        <v>55585</v>
      </c>
      <c r="F28" s="409">
        <f t="shared" si="0"/>
        <v>0.81316929018666984</v>
      </c>
    </row>
    <row r="29" spans="1:6" s="80" customFormat="1" ht="15" customHeight="1" thickBot="1">
      <c r="A29" s="90">
        <v>23</v>
      </c>
      <c r="B29" s="141" t="s">
        <v>112</v>
      </c>
      <c r="C29" s="133">
        <v>173</v>
      </c>
      <c r="D29" s="133">
        <v>173</v>
      </c>
      <c r="E29" s="134">
        <v>95</v>
      </c>
      <c r="F29" s="360">
        <f t="shared" si="0"/>
        <v>0.54913294797687862</v>
      </c>
    </row>
    <row r="30" spans="1:6" s="80" customFormat="1" ht="15" customHeight="1" thickBot="1">
      <c r="A30" s="86">
        <v>24</v>
      </c>
      <c r="B30" s="137" t="s">
        <v>113</v>
      </c>
      <c r="C30" s="127"/>
      <c r="D30" s="127"/>
      <c r="E30" s="130"/>
      <c r="F30" s="360"/>
    </row>
    <row r="31" spans="1:6" s="80" customFormat="1" ht="15" customHeight="1" thickBot="1">
      <c r="A31" s="147">
        <v>25</v>
      </c>
      <c r="B31" s="148" t="s">
        <v>163</v>
      </c>
      <c r="C31" s="166">
        <f>C29+C30</f>
        <v>173</v>
      </c>
      <c r="D31" s="166">
        <f>D29+D30</f>
        <v>173</v>
      </c>
      <c r="E31" s="167">
        <f>E29+E30</f>
        <v>95</v>
      </c>
      <c r="F31" s="409">
        <f t="shared" si="0"/>
        <v>0.54913294797687862</v>
      </c>
    </row>
    <row r="32" spans="1:6" s="81" customFormat="1" ht="18" customHeight="1" thickBot="1">
      <c r="A32" s="149">
        <v>26</v>
      </c>
      <c r="B32" s="150" t="s">
        <v>164</v>
      </c>
      <c r="C32" s="168">
        <f>C28+C31</f>
        <v>67725</v>
      </c>
      <c r="D32" s="168">
        <f>D28+D31</f>
        <v>68529</v>
      </c>
      <c r="E32" s="169">
        <f>E28+E31</f>
        <v>55680</v>
      </c>
      <c r="F32" s="409">
        <f t="shared" si="0"/>
        <v>0.81250273606794199</v>
      </c>
    </row>
    <row r="33" spans="1:6" s="80" customFormat="1" ht="15" customHeight="1" thickBot="1">
      <c r="A33" s="90">
        <v>27</v>
      </c>
      <c r="B33" s="141" t="s">
        <v>76</v>
      </c>
      <c r="C33" s="133"/>
      <c r="D33" s="133"/>
      <c r="E33" s="134"/>
      <c r="F33" s="360"/>
    </row>
    <row r="34" spans="1:6" s="80" customFormat="1" ht="15" customHeight="1" thickBot="1">
      <c r="A34" s="86">
        <v>28</v>
      </c>
      <c r="B34" s="137" t="s">
        <v>187</v>
      </c>
      <c r="C34" s="263"/>
      <c r="D34" s="263"/>
      <c r="E34" s="130"/>
      <c r="F34" s="360"/>
    </row>
    <row r="35" spans="1:6" s="80" customFormat="1" ht="15" customHeight="1" thickBot="1">
      <c r="A35" s="151">
        <v>29</v>
      </c>
      <c r="B35" s="152" t="s">
        <v>165</v>
      </c>
      <c r="C35" s="170">
        <f>C32+C33+C34</f>
        <v>67725</v>
      </c>
      <c r="D35" s="170">
        <f>D32+D33+D34</f>
        <v>68529</v>
      </c>
      <c r="E35" s="235">
        <f>E32+E33+E34</f>
        <v>55680</v>
      </c>
      <c r="F35" s="409">
        <f t="shared" si="0"/>
        <v>0.81250273606794199</v>
      </c>
    </row>
    <row r="36" spans="1:6" s="80" customFormat="1" ht="27.75" customHeight="1" thickBot="1">
      <c r="A36" s="87">
        <v>30</v>
      </c>
      <c r="B36" s="153" t="s">
        <v>167</v>
      </c>
      <c r="C36" s="164">
        <f>C28+C33-C14-C19</f>
        <v>27</v>
      </c>
      <c r="D36" s="164">
        <f>D28+D33-D14-D19</f>
        <v>27</v>
      </c>
      <c r="E36" s="164">
        <f>E28+E33-E14-E19</f>
        <v>2378</v>
      </c>
      <c r="F36" s="409">
        <f t="shared" si="0"/>
        <v>88.074074074074076</v>
      </c>
    </row>
    <row r="37" spans="1:6" s="80" customFormat="1" ht="15" customHeight="1" thickBot="1">
      <c r="A37" s="154">
        <v>31</v>
      </c>
      <c r="B37" s="155" t="s">
        <v>166</v>
      </c>
      <c r="C37" s="171">
        <f>C31-C17</f>
        <v>-27</v>
      </c>
      <c r="D37" s="171">
        <f>D31-D17</f>
        <v>-27</v>
      </c>
      <c r="E37" s="171">
        <f>E31-E17</f>
        <v>95</v>
      </c>
      <c r="F37" s="409">
        <f t="shared" si="0"/>
        <v>-3.5185185185185186</v>
      </c>
    </row>
    <row r="38" spans="1:6" s="80" customFormat="1" ht="15" customHeight="1" thickBot="1">
      <c r="A38" s="154">
        <v>32</v>
      </c>
      <c r="B38" s="155" t="s">
        <v>186</v>
      </c>
      <c r="C38" s="264"/>
      <c r="D38" s="264"/>
      <c r="E38" s="236">
        <f>E34-E20</f>
        <v>65</v>
      </c>
      <c r="F38" s="409"/>
    </row>
    <row r="39" spans="1:6" ht="15.75">
      <c r="B39" s="83"/>
    </row>
  </sheetData>
  <mergeCells count="6">
    <mergeCell ref="D4:E4"/>
    <mergeCell ref="C6:D6"/>
    <mergeCell ref="F5:F6"/>
    <mergeCell ref="A5:A6"/>
    <mergeCell ref="B5:B6"/>
    <mergeCell ref="E5:E6"/>
  </mergeCells>
  <phoneticPr fontId="0" type="noConversion"/>
  <printOptions horizontalCentered="1"/>
  <pageMargins left="0.79" right="0.7" top="1.53" bottom="1.3779527559055118" header="0.96" footer="0.39370078740157483"/>
  <pageSetup paperSize="9" scale="82" orientation="portrait" horizontalDpi="300" verticalDpi="300" r:id="rId1"/>
  <headerFooter alignWithMargins="0">
    <oddHeader>&amp;R&amp;"Times New Roman CE,Félkövér dőlt"&amp;12 8.számú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I39" sqref="I39"/>
    </sheetView>
  </sheetViews>
  <sheetFormatPr defaultRowHeight="12.75"/>
  <cols>
    <col min="1" max="1" width="48.33203125" style="9" bestFit="1" customWidth="1"/>
    <col min="2" max="2" width="11.83203125" style="1" customWidth="1"/>
    <col min="3" max="3" width="10.5" style="1" customWidth="1"/>
    <col min="4" max="4" width="10.6640625" style="1" customWidth="1"/>
    <col min="5" max="16384" width="9.33203125" style="1"/>
  </cols>
  <sheetData>
    <row r="1" spans="1:4" s="3" customFormat="1" ht="24" customHeight="1" thickBot="1">
      <c r="A1" s="8"/>
      <c r="B1" s="495" t="s">
        <v>92</v>
      </c>
      <c r="C1" s="495"/>
      <c r="D1" s="495"/>
    </row>
    <row r="2" spans="1:4" s="10" customFormat="1" ht="26.25" thickBot="1">
      <c r="A2" s="19" t="s">
        <v>109</v>
      </c>
      <c r="B2" s="367" t="s">
        <v>213</v>
      </c>
      <c r="C2" s="367" t="s">
        <v>146</v>
      </c>
      <c r="D2" s="20" t="s">
        <v>209</v>
      </c>
    </row>
    <row r="3" spans="1:4" ht="18" customHeight="1">
      <c r="A3" s="361" t="s">
        <v>199</v>
      </c>
      <c r="B3" s="229"/>
      <c r="C3" s="364"/>
      <c r="D3" s="365"/>
    </row>
    <row r="4" spans="1:4" ht="18" customHeight="1">
      <c r="A4" s="122"/>
      <c r="B4" s="429"/>
      <c r="C4" s="430"/>
      <c r="D4" s="410" t="e">
        <f>C4/B4</f>
        <v>#DIV/0!</v>
      </c>
    </row>
    <row r="5" spans="1:4" ht="18" customHeight="1">
      <c r="A5" s="122" t="s">
        <v>354</v>
      </c>
      <c r="B5" s="429"/>
      <c r="C5" s="430">
        <v>236</v>
      </c>
      <c r="D5" s="410" t="e">
        <f>C5/B5</f>
        <v>#DIV/0!</v>
      </c>
    </row>
    <row r="6" spans="1:4" ht="18" customHeight="1">
      <c r="A6" s="122" t="s">
        <v>345</v>
      </c>
      <c r="B6" s="429">
        <v>8850</v>
      </c>
      <c r="C6" s="430">
        <v>5159</v>
      </c>
      <c r="D6" s="410">
        <f t="shared" ref="D6:D30" si="0">C6/B6</f>
        <v>0.58293785310734458</v>
      </c>
    </row>
    <row r="7" spans="1:4" ht="18" customHeight="1">
      <c r="A7" s="122" t="s">
        <v>346</v>
      </c>
      <c r="B7" s="429"/>
      <c r="C7" s="430"/>
      <c r="D7" s="410" t="e">
        <f t="shared" si="0"/>
        <v>#DIV/0!</v>
      </c>
    </row>
    <row r="8" spans="1:4" ht="18" customHeight="1">
      <c r="A8" s="122" t="s">
        <v>316</v>
      </c>
      <c r="B8" s="429"/>
      <c r="C8" s="430"/>
      <c r="D8" s="410" t="e">
        <f t="shared" si="0"/>
        <v>#DIV/0!</v>
      </c>
    </row>
    <row r="9" spans="1:4" ht="18" customHeight="1">
      <c r="A9" s="122" t="s">
        <v>347</v>
      </c>
      <c r="B9" s="429"/>
      <c r="C9" s="430"/>
      <c r="D9" s="410" t="e">
        <f t="shared" si="0"/>
        <v>#DIV/0!</v>
      </c>
    </row>
    <row r="10" spans="1:4" ht="18" customHeight="1">
      <c r="A10" s="122" t="s">
        <v>317</v>
      </c>
      <c r="B10" s="429">
        <v>700</v>
      </c>
      <c r="C10" s="430"/>
      <c r="D10" s="410">
        <f t="shared" si="0"/>
        <v>0</v>
      </c>
    </row>
    <row r="11" spans="1:4" ht="18" customHeight="1">
      <c r="A11" s="122" t="s">
        <v>318</v>
      </c>
      <c r="B11" s="429">
        <v>200</v>
      </c>
      <c r="C11" s="430"/>
      <c r="D11" s="410">
        <f t="shared" si="0"/>
        <v>0</v>
      </c>
    </row>
    <row r="12" spans="1:4" ht="18" customHeight="1">
      <c r="A12" s="122" t="s">
        <v>319</v>
      </c>
      <c r="B12" s="429">
        <v>200</v>
      </c>
      <c r="C12" s="430"/>
      <c r="D12" s="410">
        <f t="shared" si="0"/>
        <v>0</v>
      </c>
    </row>
    <row r="13" spans="1:4" ht="18" customHeight="1">
      <c r="A13" s="122" t="s">
        <v>214</v>
      </c>
      <c r="B13" s="429">
        <v>100</v>
      </c>
      <c r="C13" s="430">
        <v>50</v>
      </c>
      <c r="D13" s="410">
        <f t="shared" si="0"/>
        <v>0.5</v>
      </c>
    </row>
    <row r="14" spans="1:4" ht="18" customHeight="1">
      <c r="A14" s="122" t="s">
        <v>363</v>
      </c>
      <c r="B14" s="429"/>
      <c r="C14" s="430">
        <v>82</v>
      </c>
      <c r="D14" s="410" t="e">
        <f t="shared" si="0"/>
        <v>#DIV/0!</v>
      </c>
    </row>
    <row r="15" spans="1:4" ht="18" customHeight="1">
      <c r="A15" s="122"/>
      <c r="B15" s="429"/>
      <c r="C15" s="430"/>
      <c r="D15" s="410"/>
    </row>
    <row r="16" spans="1:4" ht="18" customHeight="1">
      <c r="A16" s="362" t="s">
        <v>215</v>
      </c>
      <c r="B16" s="429"/>
      <c r="C16" s="430"/>
      <c r="D16" s="410"/>
    </row>
    <row r="17" spans="1:4" ht="18" customHeight="1">
      <c r="A17" s="123" t="s">
        <v>216</v>
      </c>
      <c r="B17" s="429">
        <v>600</v>
      </c>
      <c r="C17" s="430">
        <v>420</v>
      </c>
      <c r="D17" s="410">
        <f t="shared" si="0"/>
        <v>0.7</v>
      </c>
    </row>
    <row r="18" spans="1:4" ht="18" customHeight="1">
      <c r="A18" s="123" t="s">
        <v>291</v>
      </c>
      <c r="B18" s="429"/>
      <c r="C18" s="430">
        <v>5600</v>
      </c>
      <c r="D18" s="410" t="e">
        <f t="shared" si="0"/>
        <v>#DIV/0!</v>
      </c>
    </row>
    <row r="19" spans="1:4" ht="18" customHeight="1">
      <c r="A19" s="123" t="s">
        <v>320</v>
      </c>
      <c r="B19" s="429">
        <v>400</v>
      </c>
      <c r="C19" s="430">
        <v>236</v>
      </c>
      <c r="D19" s="410">
        <f t="shared" si="0"/>
        <v>0.59</v>
      </c>
    </row>
    <row r="20" spans="1:4" ht="18" customHeight="1">
      <c r="A20" s="123" t="s">
        <v>334</v>
      </c>
      <c r="B20" s="109">
        <v>200</v>
      </c>
      <c r="C20" s="366"/>
      <c r="D20" s="410"/>
    </row>
    <row r="21" spans="1:4" ht="18" customHeight="1">
      <c r="A21" s="123"/>
      <c r="B21" s="109"/>
      <c r="C21" s="366"/>
      <c r="D21" s="410"/>
    </row>
    <row r="22" spans="1:4" ht="18" customHeight="1">
      <c r="A22" s="123"/>
      <c r="B22" s="109"/>
      <c r="C22" s="366"/>
      <c r="D22" s="410"/>
    </row>
    <row r="23" spans="1:4" ht="18" customHeight="1">
      <c r="A23" s="123"/>
      <c r="B23" s="109"/>
      <c r="C23" s="366"/>
      <c r="D23" s="410"/>
    </row>
    <row r="24" spans="1:4" ht="18" customHeight="1">
      <c r="A24" s="123"/>
      <c r="B24" s="109"/>
      <c r="C24" s="366"/>
      <c r="D24" s="410"/>
    </row>
    <row r="25" spans="1:4" ht="18" customHeight="1">
      <c r="A25" s="123"/>
      <c r="B25" s="109"/>
      <c r="C25" s="366"/>
      <c r="D25" s="410"/>
    </row>
    <row r="26" spans="1:4" ht="18" customHeight="1">
      <c r="A26" s="122"/>
      <c r="B26" s="109"/>
      <c r="C26" s="366"/>
      <c r="D26" s="410"/>
    </row>
    <row r="27" spans="1:4" ht="18" customHeight="1">
      <c r="A27" s="122"/>
      <c r="B27" s="109"/>
      <c r="C27" s="366"/>
      <c r="D27" s="410"/>
    </row>
    <row r="28" spans="1:4" ht="18" customHeight="1">
      <c r="A28" s="124"/>
      <c r="B28" s="109"/>
      <c r="C28" s="366"/>
      <c r="D28" s="410"/>
    </row>
    <row r="29" spans="1:4" ht="18" customHeight="1" thickBot="1">
      <c r="A29" s="363"/>
      <c r="B29" s="231"/>
      <c r="C29" s="366"/>
      <c r="D29" s="411"/>
    </row>
    <row r="30" spans="1:4" ht="18" customHeight="1" thickBot="1">
      <c r="A30" s="125" t="s">
        <v>100</v>
      </c>
      <c r="B30" s="275">
        <f>SUM(B3:B29)</f>
        <v>11250</v>
      </c>
      <c r="C30" s="275">
        <f>SUM(C3:C29)</f>
        <v>11783</v>
      </c>
      <c r="D30" s="412">
        <f t="shared" si="0"/>
        <v>1.0473777777777777</v>
      </c>
    </row>
  </sheetData>
  <mergeCells count="1">
    <mergeCell ref="B1:D1"/>
  </mergeCells>
  <phoneticPr fontId="0" type="noConversion"/>
  <printOptions horizontalCentered="1"/>
  <pageMargins left="1.1811023622047245" right="0.98425196850393704" top="1.38" bottom="1.08" header="0.57999999999999996" footer="0.9055118110236221"/>
  <pageSetup paperSize="9" orientation="portrait" horizontalDpi="300" verticalDpi="300" r:id="rId1"/>
  <headerFooter alignWithMargins="0">
    <oddHeader xml:space="preserve">&amp;C&amp;"Times New Roman CE,Félkövér"&amp;14
Fácánkert Község Önkormányzata által
 átadott pénzeszközök, támogatásértékű kiadások&amp;R&amp;"Times New Roman CE,Félkövér dőlt"9.számú melléklet&amp;"Times New Roman CE,Dőlt"&amp;12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4:C14"/>
  <sheetViews>
    <sheetView zoomScaleNormal="100" workbookViewId="0">
      <selection activeCell="C8" sqref="C8"/>
    </sheetView>
  </sheetViews>
  <sheetFormatPr defaultRowHeight="12.75"/>
  <cols>
    <col min="1" max="1" width="47.5" style="9" bestFit="1" customWidth="1"/>
    <col min="2" max="2" width="20.6640625" style="1" customWidth="1"/>
    <col min="3" max="3" width="24.5" style="1" customWidth="1"/>
    <col min="4" max="4" width="19" style="1" customWidth="1"/>
    <col min="5" max="16384" width="9.33203125" style="1"/>
  </cols>
  <sheetData>
    <row r="4" spans="1:3" s="3" customFormat="1" ht="24" customHeight="1" thickBot="1">
      <c r="A4" s="8"/>
      <c r="B4" s="483" t="s">
        <v>92</v>
      </c>
      <c r="C4" s="483"/>
    </row>
    <row r="5" spans="1:3" s="10" customFormat="1" ht="22.5" customHeight="1" thickBot="1">
      <c r="A5" s="19" t="s">
        <v>288</v>
      </c>
      <c r="B5" s="418" t="s">
        <v>289</v>
      </c>
      <c r="C5" s="419" t="s">
        <v>290</v>
      </c>
    </row>
    <row r="6" spans="1:3" ht="34.5" customHeight="1">
      <c r="A6" s="121" t="s">
        <v>355</v>
      </c>
      <c r="B6" s="229">
        <v>10713</v>
      </c>
      <c r="C6" s="420">
        <v>10531</v>
      </c>
    </row>
    <row r="7" spans="1:3" ht="30" customHeight="1">
      <c r="A7" s="122"/>
      <c r="B7" s="109"/>
      <c r="C7" s="421"/>
    </row>
    <row r="8" spans="1:3" ht="26.25" customHeight="1">
      <c r="A8" s="123"/>
      <c r="B8" s="109"/>
      <c r="C8" s="421"/>
    </row>
    <row r="9" spans="1:3" ht="26.25" customHeight="1">
      <c r="A9" s="123"/>
      <c r="B9" s="109"/>
      <c r="C9" s="421"/>
    </row>
    <row r="10" spans="1:3" ht="31.5" customHeight="1">
      <c r="A10" s="123"/>
      <c r="B10" s="109"/>
      <c r="C10" s="421"/>
    </row>
    <row r="11" spans="1:3" ht="18" customHeight="1" thickBot="1">
      <c r="A11" s="122"/>
      <c r="B11" s="109"/>
      <c r="C11" s="421"/>
    </row>
    <row r="12" spans="1:3" ht="25.5" customHeight="1" thickBot="1">
      <c r="A12" s="125" t="s">
        <v>100</v>
      </c>
      <c r="B12" s="275">
        <f>SUM(B6:B11)</f>
        <v>10713</v>
      </c>
      <c r="C12" s="422">
        <f>SUM(C6:C11)</f>
        <v>10531</v>
      </c>
    </row>
    <row r="13" spans="1:3" ht="19.5" customHeight="1"/>
    <row r="14" spans="1:3" ht="21.75" customHeight="1"/>
  </sheetData>
  <mergeCells count="1">
    <mergeCell ref="B4:C4"/>
  </mergeCells>
  <phoneticPr fontId="35" type="noConversion"/>
  <printOptions horizontalCentered="1"/>
  <pageMargins left="0.39370078740157483" right="0.39370078740157483" top="1.3779527559055118" bottom="1.0629921259842521" header="1.1811023622047245" footer="0.9055118110236221"/>
  <pageSetup paperSize="9" orientation="portrait" horizontalDpi="300" verticalDpi="300" r:id="rId1"/>
  <headerFooter alignWithMargins="0">
    <oddHeader xml:space="preserve">&amp;C&amp;"Times New Roman CE,Félkövér"&amp;14
Fácánkert Község Önkormányzatának EU-s eszközök támogatásával megvalósuló projektjei
&amp;R&amp;"Times New Roman CE,Félkövér dőlt"&amp;11 10.számú melléklet&amp;"Times New Roman CE,Dőlt"&amp;12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</vt:i4>
      </vt:variant>
    </vt:vector>
  </HeadingPairs>
  <TitlesOfParts>
    <vt:vector size="14" baseType="lpstr">
      <vt:lpstr>1. sz. mell.</vt:lpstr>
      <vt:lpstr>2. sz. mell.</vt:lpstr>
      <vt:lpstr>3.1. sz. mell</vt:lpstr>
      <vt:lpstr>3.2.sz. mell</vt:lpstr>
      <vt:lpstr>4.a.sz.mell</vt:lpstr>
      <vt:lpstr>4.b.sz.mell </vt:lpstr>
      <vt:lpstr>5.sz.mell</vt:lpstr>
      <vt:lpstr>6.sz.mell</vt:lpstr>
      <vt:lpstr>7.sz.mell</vt:lpstr>
      <vt:lpstr>8.sz.mell</vt:lpstr>
      <vt:lpstr>9. sz. mell</vt:lpstr>
      <vt:lpstr>10. sz. mell </vt:lpstr>
      <vt:lpstr>Munka1</vt:lpstr>
      <vt:lpstr>'3.1. sz. mell'!Nyomtatási_cím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Felhasználó</cp:lastModifiedBy>
  <cp:lastPrinted>2013-10-28T14:04:34Z</cp:lastPrinted>
  <dcterms:created xsi:type="dcterms:W3CDTF">1999-10-30T10:30:45Z</dcterms:created>
  <dcterms:modified xsi:type="dcterms:W3CDTF">2013-10-30T07:24:20Z</dcterms:modified>
</cp:coreProperties>
</file>